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0">'Для розрахунків'!$A$1:$U$144</definedName>
  </definedNames>
  <calcPr fullCalcOnLoad="1"/>
</workbook>
</file>

<file path=xl/sharedStrings.xml><?xml version="1.0" encoding="utf-8"?>
<sst xmlns="http://schemas.openxmlformats.org/spreadsheetml/2006/main" count="397" uniqueCount="173">
  <si>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</si>
  <si>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</si>
  <si>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</si>
  <si>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</si>
  <si>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</si>
  <si>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</si>
  <si>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</si>
  <si>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</si>
  <si>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</si>
  <si>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</si>
  <si>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</si>
  <si>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</si>
  <si>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</si>
  <si>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</si>
  <si>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</si>
  <si>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</si>
  <si>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</si>
  <si>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</si>
  <si>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</si>
  <si>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</si>
  <si>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</si>
  <si>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</si>
  <si>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</si>
  <si>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</si>
  <si>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</si>
  <si>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</si>
  <si>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</si>
  <si>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</si>
  <si>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</si>
  <si>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</si>
  <si>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</si>
  <si>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</si>
  <si>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</si>
  <si>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</si>
  <si>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</si>
  <si>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</si>
  <si>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</si>
  <si>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</si>
  <si>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</si>
  <si>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</si>
  <si>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</si>
  <si>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</si>
  <si>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</si>
  <si>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</si>
  <si>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</si>
  <si>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</si>
  <si>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</si>
  <si>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</si>
  <si>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</si>
  <si>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</si>
  <si>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</si>
  <si>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</si>
  <si>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</si>
  <si>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</si>
  <si>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</si>
  <si>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</si>
  <si>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</si>
  <si>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</si>
  <si>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</si>
  <si>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</si>
  <si>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</si>
  <si>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</si>
  <si>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</si>
  <si>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</si>
  <si>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</si>
  <si>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</si>
  <si>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</si>
  <si>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</si>
  <si>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</si>
  <si>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</si>
  <si>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</si>
  <si>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</si>
  <si>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</si>
  <si>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</si>
  <si>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</si>
  <si>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</si>
  <si>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</si>
  <si>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</si>
  <si>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</si>
  <si>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</si>
  <si>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</si>
  <si>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</si>
  <si>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</si>
  <si>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</si>
  <si>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</si>
  <si>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</si>
  <si>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</si>
  <si>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</si>
  <si>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</si>
  <si>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</si>
  <si>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</si>
  <si>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</si>
  <si>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</si>
  <si>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</si>
  <si>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</si>
  <si>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</si>
  <si>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</si>
  <si>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</si>
  <si>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</si>
  <si>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</si>
  <si>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</si>
  <si>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</si>
  <si>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</si>
  <si>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</si>
  <si>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</si>
  <si>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</si>
  <si>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</si>
  <si>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</si>
  <si>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</si>
  <si>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</si>
  <si>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</si>
  <si>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</si>
  <si>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</si>
  <si>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</si>
  <si>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</si>
  <si>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</si>
  <si>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</si>
  <si>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</si>
  <si>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II. Забезпечення майбутніх витрат і платежів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</si>
  <si>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</si>
  <si>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Організаційно-правова форма господарювання</t>
  </si>
  <si>
    <t>за КОПФГ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</si>
  <si>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</si>
  <si>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</si>
  <si>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</si>
  <si>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</si>
  <si>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</si>
  <si>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</si>
  <si>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Гудвіл</t>
  </si>
  <si>
    <t>065</t>
  </si>
  <si>
    <t>231</t>
  </si>
  <si>
    <t>IV. Необоротні активи та групи вибуття</t>
  </si>
  <si>
    <t>275</t>
  </si>
  <si>
    <t>415</t>
  </si>
  <si>
    <t>416</t>
  </si>
  <si>
    <t>417</t>
  </si>
  <si>
    <t>418</t>
  </si>
  <si>
    <t>605</t>
  </si>
  <si>
    <t>Сума страхових резервів</t>
  </si>
  <si>
    <t>Сума часток перестраховиків у страхових резервах</t>
  </si>
  <si>
    <t>Залишок сформованого призового фонду, що підлягає виплаті переможцям лотереї</t>
  </si>
  <si>
    <t>Залишок сформованого резерву на виплату джек-поту, не забезпеченого сплатою участі у лотереї</t>
  </si>
  <si>
    <t xml:space="preserve">Зобов'язання, пов'язані з необоротними активами та групами вибуття, утримуваними для продажу
</t>
  </si>
  <si>
    <t>Зобов'язання, пов'язані з необоротними активами та групами вибуття, утримуваними для продажу</t>
  </si>
  <si>
    <t>Незавершені капітальні інвестиції</t>
  </si>
  <si>
    <t>у тому числі в касі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</si>
  <si>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</si>
  <si>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</si>
  <si>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</si>
  <si>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</si>
  <si>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</si>
  <si>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</si>
  <si>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</si>
  <si>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Даний бланк містить основні формули 
для проведення розрахунків під час його заповнення. Комірки з формулами позначені блакитним кольором. У разі необхідності бланк може бути доповнено іншими формулами. Також можуть бути змінені параметри комірок.</t>
  </si>
  <si>
    <r>
      <rPr>
        <b/>
        <sz val="9"/>
        <rFont val="Arial Cyr"/>
        <family val="0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</si>
  <si>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ПАТ "Хмельницькобленерго"</t>
  </si>
  <si>
    <t>Україна</t>
  </si>
  <si>
    <t>НАК "Енергетична компанія України"</t>
  </si>
  <si>
    <t>Розп та постачання електроенергії</t>
  </si>
  <si>
    <t>м.Хмельницький, вул.Храновського,11А</t>
  </si>
  <si>
    <t>v</t>
  </si>
  <si>
    <t>2012</t>
  </si>
  <si>
    <t>22767506</t>
  </si>
  <si>
    <t>6810100000</t>
  </si>
  <si>
    <t>12</t>
  </si>
  <si>
    <t>Шпак Олександр Леонідович</t>
  </si>
  <si>
    <t>Гаврилюк Алла Миколаївна</t>
  </si>
  <si>
    <t>230</t>
  </si>
  <si>
    <t>06</t>
  </si>
  <si>
    <t>30</t>
  </si>
  <si>
    <t>35.13,35.14</t>
  </si>
  <si>
    <t xml:space="preserve">30 червня </t>
  </si>
  <si>
    <t>3460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</si>
</sst>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3" fontId="0" fillId="0" borderId="15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5" fillId="0" borderId="0" xfId="52" applyFont="1" applyFill="1" applyAlignment="1" quotePrefix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11" fillId="0" borderId="0" xfId="0" applyNumberFormat="1" applyFont="1" applyAlignment="1" applyProtection="1">
      <alignment horizontal="right"/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" fontId="0" fillId="0" borderId="12" xfId="0" applyNumberFormat="1" applyFont="1" applyFill="1" applyBorder="1" applyAlignment="1" applyProtection="1">
      <alignment horizontal="right" vertical="center"/>
      <protection hidden="1"/>
    </xf>
    <xf numFmtId="1" fontId="0" fillId="0" borderId="13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0" fillId="0" borderId="16" xfId="0" applyNumberFormat="1" applyFont="1" applyFill="1" applyBorder="1" applyAlignment="1" applyProtection="1">
      <alignment horizontal="right" vertical="center"/>
      <protection hidden="1"/>
    </xf>
    <xf numFmtId="1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3" fontId="0" fillId="0" borderId="0" xfId="0" applyNumberFormat="1" applyFont="1" applyFill="1" applyAlignment="1" applyProtection="1">
      <alignment vertical="center"/>
      <protection hidden="1"/>
    </xf>
    <xf numFmtId="3" fontId="0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8" xfId="0" applyNumberFormat="1" applyFont="1" applyFill="1" applyBorder="1" applyAlignment="1" applyProtection="1">
      <alignment horizontal="right" vertical="center"/>
      <protection hidden="1"/>
    </xf>
    <xf numFmtId="3" fontId="0" fillId="0" borderId="20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6" xfId="0" applyNumberFormat="1" applyFont="1" applyFill="1" applyBorder="1" applyAlignment="1" applyProtection="1">
      <alignment horizontal="right" vertical="center"/>
      <protection hidden="1"/>
    </xf>
    <xf numFmtId="3" fontId="0" fillId="0" borderId="17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Font="1" applyFill="1" applyBorder="1" applyAlignment="1" applyProtection="1">
      <alignment vertical="center" wrapText="1"/>
      <protection hidden="1"/>
    </xf>
    <xf numFmtId="3" fontId="0" fillId="0" borderId="17" xfId="0" applyNumberFormat="1" applyFont="1" applyFill="1" applyBorder="1" applyAlignment="1" applyProtection="1">
      <alignment vertical="center" wrapText="1"/>
      <protection hidden="1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left" indent="3"/>
      <protection hidden="1"/>
    </xf>
    <xf numFmtId="0" fontId="0" fillId="0" borderId="0" xfId="0" applyNumberFormat="1" applyFont="1" applyFill="1" applyBorder="1" applyAlignment="1" applyProtection="1">
      <alignment horizontal="left" indent="3"/>
      <protection hidden="1"/>
    </xf>
    <xf numFmtId="49" fontId="0" fillId="0" borderId="0" xfId="0" applyNumberFormat="1" applyFont="1" applyFill="1" applyAlignment="1">
      <alignment horizontal="left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left" indent="3"/>
      <protection hidden="1"/>
    </xf>
    <xf numFmtId="49" fontId="0" fillId="0" borderId="19" xfId="0" applyNumberFormat="1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2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 indent="2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49" fontId="11" fillId="0" borderId="19" xfId="0" applyNumberFormat="1" applyFont="1" applyBorder="1" applyAlignment="1" applyProtection="1">
      <alignment horizontal="left"/>
      <protection hidden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 indent="2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25" xfId="0" applyNumberFormat="1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4" fillId="22" borderId="0" xfId="52" applyFont="1" applyFill="1" applyBorder="1" applyAlignment="1" quotePrefix="1">
      <alignment horizontal="left" wrapText="1"/>
      <protection/>
    </xf>
    <xf numFmtId="0" fontId="4" fillId="22" borderId="0" xfId="52" applyFont="1" applyFill="1" applyBorder="1" applyAlignment="1">
      <alignment horizontal="left" wrapText="1"/>
      <protection/>
    </xf>
    <xf numFmtId="49" fontId="2" fillId="0" borderId="0" xfId="0" applyNumberFormat="1" applyFont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4" fillId="22" borderId="0" xfId="52" applyFont="1" applyFill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/>
    </xf>
    <xf numFmtId="49" fontId="2" fillId="0" borderId="19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indent="3"/>
    </xf>
    <xf numFmtId="3" fontId="0" fillId="2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1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 inden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24" xfId="0" applyNumberFormat="1" applyFont="1" applyFill="1" applyBorder="1" applyAlignment="1">
      <alignment horizontal="center" vertical="center" wrapText="1"/>
    </xf>
    <xf numFmtId="3" fontId="1" fillId="24" borderId="24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6" fillId="22" borderId="0" xfId="52" applyFont="1" applyFill="1" applyAlignment="1" quotePrefix="1">
      <alignment horizontal="justify" vertical="top"/>
      <protection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15" xfId="0" applyNumberFormat="1" applyFont="1" applyBorder="1" applyAlignment="1">
      <alignment horizontal="left" vertical="center" wrapText="1" indent="1"/>
    </xf>
    <xf numFmtId="3" fontId="1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/>
    </xf>
    <xf numFmtId="49" fontId="0" fillId="0" borderId="25" xfId="0" applyNumberFormat="1" applyFont="1" applyFill="1" applyBorder="1" applyAlignment="1" applyProtection="1">
      <alignment horizontal="left" vertical="top" wrapText="1"/>
      <protection hidden="1"/>
    </xf>
    <xf numFmtId="49" fontId="0" fillId="0" borderId="26" xfId="0" applyNumberFormat="1" applyFont="1" applyFill="1" applyBorder="1" applyAlignment="1" applyProtection="1">
      <alignment horizontal="left" vertical="top" wrapText="1"/>
      <protection hidden="1"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25" xfId="0" applyNumberFormat="1" applyFont="1" applyBorder="1" applyAlignment="1" applyProtection="1">
      <alignment horizontal="left" vertical="center" wrapText="1"/>
      <protection hidden="1"/>
    </xf>
    <xf numFmtId="49" fontId="1" fillId="0" borderId="26" xfId="0" applyNumberFormat="1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Border="1" applyAlignment="1" applyProtection="1">
      <alignment horizontal="center" vertical="center" wrapText="1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left" vertical="center" wrapText="1" indent="2"/>
      <protection hidden="1"/>
    </xf>
    <xf numFmtId="49" fontId="0" fillId="0" borderId="25" xfId="0" applyNumberFormat="1" applyFont="1" applyBorder="1" applyAlignment="1" applyProtection="1">
      <alignment horizontal="left" vertical="center" wrapText="1" indent="2"/>
      <protection hidden="1"/>
    </xf>
    <xf numFmtId="49" fontId="0" fillId="0" borderId="26" xfId="0" applyNumberFormat="1" applyFont="1" applyBorder="1" applyAlignment="1" applyProtection="1">
      <alignment horizontal="left" vertical="center" wrapText="1" indent="2"/>
      <protection hidden="1"/>
    </xf>
    <xf numFmtId="1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 indent="2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7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left" vertical="center" wrapText="1"/>
      <protection hidden="1"/>
    </xf>
    <xf numFmtId="49" fontId="0" fillId="0" borderId="25" xfId="0" applyNumberFormat="1" applyFont="1" applyBorder="1" applyAlignment="1" applyProtection="1">
      <alignment horizontal="left" vertical="center" wrapText="1"/>
      <protection hidden="1"/>
    </xf>
    <xf numFmtId="49" fontId="0" fillId="0" borderId="26" xfId="0" applyNumberFormat="1" applyFont="1" applyBorder="1" applyAlignment="1" applyProtection="1">
      <alignment horizontal="left" vertical="center" wrapText="1"/>
      <protection hidden="1"/>
    </xf>
    <xf numFmtId="1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22" borderId="0" xfId="52" applyFont="1" applyFill="1" applyAlignment="1" quotePrefix="1">
      <alignment horizontal="justify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left" indent="3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9" fontId="1" fillId="0" borderId="21" xfId="0" applyNumberFormat="1" applyFont="1" applyBorder="1" applyAlignment="1" applyProtection="1">
      <alignment horizontal="left" vertical="center" wrapText="1"/>
      <protection hidden="1"/>
    </xf>
    <xf numFmtId="49" fontId="1" fillId="0" borderId="29" xfId="0" applyNumberFormat="1" applyFont="1" applyBorder="1" applyAlignment="1" applyProtection="1">
      <alignment horizontal="left" vertical="center" wrapText="1"/>
      <protection hidden="1"/>
    </xf>
    <xf numFmtId="49" fontId="1" fillId="0" borderId="30" xfId="0" applyNumberFormat="1" applyFont="1" applyBorder="1" applyAlignment="1" applyProtection="1">
      <alignment horizontal="left" vertical="center" wrapText="1"/>
      <protection hidden="1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8" xfId="0" applyNumberFormat="1" applyFont="1" applyFill="1" applyBorder="1" applyAlignment="1" applyProtection="1">
      <alignment horizontal="left" vertical="center" wrapText="1"/>
      <protection hidden="1"/>
    </xf>
    <xf numFmtId="1" fontId="0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9" xfId="0" applyNumberFormat="1" applyFont="1" applyBorder="1" applyAlignment="1" applyProtection="1">
      <alignment horizontal="center"/>
      <protection hidden="1"/>
    </xf>
    <xf numFmtId="0" fontId="11" fillId="0" borderId="19" xfId="0" applyNumberFormat="1" applyFont="1" applyBorder="1" applyAlignment="1" applyProtection="1">
      <alignment horizontal="center"/>
      <protection hidden="1"/>
    </xf>
    <xf numFmtId="0" fontId="0" fillId="0" borderId="19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 indent="1"/>
    </xf>
    <xf numFmtId="0" fontId="0" fillId="0" borderId="0" xfId="0" applyNumberFormat="1" applyFont="1" applyBorder="1" applyAlignment="1">
      <alignment horizontal="left" vertical="center" wrapText="1" inden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8" fillId="22" borderId="0" xfId="0" applyNumberFormat="1" applyFont="1" applyFill="1" applyAlignment="1">
      <alignment horizontal="justify" vertical="center" wrapText="1"/>
    </xf>
    <xf numFmtId="0" fontId="5" fillId="22" borderId="0" xfId="52" applyFont="1" applyFill="1" applyAlignment="1" quotePrefix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3" xfId="0" applyNumberFormat="1" applyFont="1" applyFill="1" applyBorder="1" applyAlignment="1" applyProtection="1">
      <alignment horizontal="righ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132</xdr:row>
      <xdr:rowOff>0</xdr:rowOff>
    </xdr:from>
    <xdr:to>
      <xdr:col>15</xdr:col>
      <xdr:colOff>28575</xdr:colOff>
      <xdr:row>133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7150" y="22059900"/>
          <a:ext cx="51339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showGridLines="0" showZeros="0" tabSelected="1" zoomScalePageLayoutView="0" workbookViewId="0" topLeftCell="A1">
      <selection activeCell="G10" sqref="G10:M10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1" bestFit="1" customWidth="1"/>
    <col min="14" max="14" width="1.83203125" style="1" customWidth="1"/>
    <col min="15" max="15" width="16.83203125" style="8" customWidth="1"/>
    <col min="16" max="16" width="1.83203125" style="1" customWidth="1"/>
    <col min="17" max="17" width="1.83203125" style="0" customWidth="1"/>
    <col min="18" max="18" width="4.83203125" style="1" customWidth="1"/>
    <col min="19" max="19" width="10.83203125" style="1" customWidth="1"/>
    <col min="20" max="20" width="5" style="1" customWidth="1"/>
    <col min="21" max="21" width="1.83203125" style="1" customWidth="1"/>
    <col min="22" max="22" width="7.16015625" style="36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36.75" customHeight="1">
      <c r="K1" s="16"/>
      <c r="L1" s="280" t="s">
        <v>115</v>
      </c>
      <c r="M1" s="280"/>
      <c r="N1" s="280"/>
      <c r="O1" s="280"/>
      <c r="P1" s="280"/>
      <c r="Q1" s="280"/>
      <c r="R1" s="280"/>
      <c r="S1" s="280"/>
      <c r="T1" s="280"/>
      <c r="U1" s="280"/>
      <c r="W1" s="294" t="s">
        <v>119</v>
      </c>
      <c r="X1" s="294"/>
      <c r="Y1" s="294"/>
      <c r="Z1" s="294"/>
    </row>
    <row r="2" spans="1:26" s="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0"/>
      <c r="P2" s="10"/>
      <c r="Q2" s="277" t="s">
        <v>82</v>
      </c>
      <c r="R2" s="278"/>
      <c r="S2" s="278"/>
      <c r="T2" s="278"/>
      <c r="U2" s="279"/>
      <c r="V2" s="37"/>
      <c r="W2" s="294"/>
      <c r="X2" s="294"/>
      <c r="Y2" s="294"/>
      <c r="Z2" s="294"/>
    </row>
    <row r="3" spans="1:26" s="4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81" t="s">
        <v>100</v>
      </c>
      <c r="N3" s="281"/>
      <c r="O3" s="281"/>
      <c r="P3" s="46"/>
      <c r="Q3" s="223" t="s">
        <v>161</v>
      </c>
      <c r="R3" s="225"/>
      <c r="S3" s="15" t="s">
        <v>168</v>
      </c>
      <c r="T3" s="275" t="s">
        <v>169</v>
      </c>
      <c r="U3" s="276"/>
      <c r="V3" s="38"/>
      <c r="W3" s="294"/>
      <c r="X3" s="294"/>
      <c r="Y3" s="294"/>
      <c r="Z3" s="294"/>
    </row>
    <row r="4" spans="1:26" s="4" customFormat="1" ht="12.75" customHeight="1">
      <c r="A4" s="215" t="s">
        <v>0</v>
      </c>
      <c r="B4" s="215"/>
      <c r="C4" s="215"/>
      <c r="D4" s="232" t="s">
        <v>155</v>
      </c>
      <c r="E4" s="232"/>
      <c r="F4" s="232"/>
      <c r="G4" s="232"/>
      <c r="H4" s="232"/>
      <c r="I4" s="232"/>
      <c r="J4" s="232"/>
      <c r="K4" s="232"/>
      <c r="L4" s="232"/>
      <c r="M4" s="232"/>
      <c r="O4" s="11" t="s">
        <v>1</v>
      </c>
      <c r="P4" s="11"/>
      <c r="Q4" s="223" t="s">
        <v>162</v>
      </c>
      <c r="R4" s="224"/>
      <c r="S4" s="224"/>
      <c r="T4" s="224"/>
      <c r="U4" s="225"/>
      <c r="V4" s="39"/>
      <c r="W4" s="294"/>
      <c r="X4" s="294"/>
      <c r="Y4" s="294"/>
      <c r="Z4" s="294"/>
    </row>
    <row r="5" spans="1:26" s="4" customFormat="1" ht="12.75" customHeight="1">
      <c r="A5" s="215" t="s">
        <v>2</v>
      </c>
      <c r="B5" s="215"/>
      <c r="C5" s="232" t="s">
        <v>156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O5" s="11" t="s">
        <v>3</v>
      </c>
      <c r="P5" s="14"/>
      <c r="Q5" s="223" t="s">
        <v>163</v>
      </c>
      <c r="R5" s="224"/>
      <c r="S5" s="224"/>
      <c r="T5" s="224"/>
      <c r="U5" s="225"/>
      <c r="V5" s="39"/>
      <c r="W5" s="227" t="s">
        <v>153</v>
      </c>
      <c r="X5" s="227"/>
      <c r="Y5" s="227"/>
      <c r="Z5" s="227"/>
    </row>
    <row r="6" spans="1:26" s="4" customFormat="1" ht="12.75" customHeight="1">
      <c r="A6" s="295" t="s">
        <v>120</v>
      </c>
      <c r="B6" s="295"/>
      <c r="C6" s="295"/>
      <c r="D6" s="295"/>
      <c r="E6" s="295"/>
      <c r="F6" s="295"/>
      <c r="G6" s="295"/>
      <c r="H6" s="295"/>
      <c r="I6" s="295"/>
      <c r="J6" s="296"/>
      <c r="K6" s="296"/>
      <c r="L6" s="296"/>
      <c r="M6" s="296"/>
      <c r="O6" s="11" t="s">
        <v>121</v>
      </c>
      <c r="P6" s="14"/>
      <c r="Q6" s="223" t="s">
        <v>167</v>
      </c>
      <c r="R6" s="224"/>
      <c r="S6" s="224"/>
      <c r="T6" s="224"/>
      <c r="U6" s="225"/>
      <c r="V6" s="39"/>
      <c r="W6" s="227"/>
      <c r="X6" s="227"/>
      <c r="Y6" s="227"/>
      <c r="Z6" s="227"/>
    </row>
    <row r="7" spans="1:26" s="4" customFormat="1" ht="12.75" customHeight="1">
      <c r="A7" s="215" t="s">
        <v>4</v>
      </c>
      <c r="B7" s="215"/>
      <c r="C7" s="215"/>
      <c r="D7" s="215"/>
      <c r="E7" s="215"/>
      <c r="F7" s="215"/>
      <c r="G7" s="232" t="s">
        <v>157</v>
      </c>
      <c r="H7" s="232"/>
      <c r="I7" s="232"/>
      <c r="J7" s="232"/>
      <c r="K7" s="232"/>
      <c r="L7" s="232"/>
      <c r="M7" s="232"/>
      <c r="O7" s="11" t="s">
        <v>5</v>
      </c>
      <c r="P7" s="14"/>
      <c r="Q7" s="223"/>
      <c r="R7" s="224"/>
      <c r="S7" s="224"/>
      <c r="T7" s="224"/>
      <c r="U7" s="225"/>
      <c r="V7" s="39"/>
      <c r="W7" s="227"/>
      <c r="X7" s="227"/>
      <c r="Y7" s="227"/>
      <c r="Z7" s="227"/>
    </row>
    <row r="8" spans="1:26" s="4" customFormat="1" ht="12.75" customHeight="1">
      <c r="A8" s="215" t="s">
        <v>6</v>
      </c>
      <c r="B8" s="215"/>
      <c r="C8" s="215"/>
      <c r="D8" s="215"/>
      <c r="E8" s="215"/>
      <c r="F8" s="215"/>
      <c r="G8" s="266" t="s">
        <v>158</v>
      </c>
      <c r="H8" s="266"/>
      <c r="I8" s="266"/>
      <c r="J8" s="266"/>
      <c r="K8" s="266"/>
      <c r="L8" s="266"/>
      <c r="M8" s="266"/>
      <c r="O8" s="11" t="s">
        <v>7</v>
      </c>
      <c r="P8" s="14"/>
      <c r="Q8" s="223" t="s">
        <v>170</v>
      </c>
      <c r="R8" s="224"/>
      <c r="S8" s="224"/>
      <c r="T8" s="224"/>
      <c r="U8" s="225"/>
      <c r="V8" s="39"/>
      <c r="W8" s="227"/>
      <c r="X8" s="227"/>
      <c r="Y8" s="227"/>
      <c r="Z8" s="227"/>
    </row>
    <row r="9" spans="1:26" s="167" customFormat="1" ht="12.75" customHeight="1">
      <c r="A9" s="231" t="s">
        <v>152</v>
      </c>
      <c r="B9" s="231"/>
      <c r="C9" s="231"/>
      <c r="D9" s="231"/>
      <c r="E9" s="231"/>
      <c r="F9" s="231"/>
      <c r="G9" s="230" t="s">
        <v>172</v>
      </c>
      <c r="H9" s="230"/>
      <c r="I9" s="230"/>
      <c r="J9" s="230"/>
      <c r="K9" s="230"/>
      <c r="L9" s="230"/>
      <c r="M9" s="230"/>
      <c r="O9" s="171"/>
      <c r="P9" s="171"/>
      <c r="Q9" s="223"/>
      <c r="R9" s="224"/>
      <c r="S9" s="224"/>
      <c r="T9" s="224"/>
      <c r="U9" s="225"/>
      <c r="W9" s="227"/>
      <c r="X9" s="227"/>
      <c r="Y9" s="227"/>
      <c r="Z9" s="227"/>
    </row>
    <row r="10" spans="1:26" s="167" customFormat="1" ht="12.75">
      <c r="A10" s="222" t="s">
        <v>8</v>
      </c>
      <c r="B10" s="222"/>
      <c r="C10" s="222"/>
      <c r="D10" s="222"/>
      <c r="E10" s="222"/>
      <c r="F10" s="222"/>
      <c r="G10" s="230"/>
      <c r="H10" s="230"/>
      <c r="I10" s="230"/>
      <c r="J10" s="230"/>
      <c r="K10" s="230"/>
      <c r="L10" s="230"/>
      <c r="M10" s="230"/>
      <c r="N10" s="168"/>
      <c r="O10" s="171"/>
      <c r="P10" s="171"/>
      <c r="Q10" s="223"/>
      <c r="R10" s="224"/>
      <c r="S10" s="224"/>
      <c r="T10" s="224"/>
      <c r="U10" s="225"/>
      <c r="W10" s="227"/>
      <c r="X10" s="227"/>
      <c r="Y10" s="227"/>
      <c r="Z10" s="227"/>
    </row>
    <row r="11" spans="1:26" s="167" customFormat="1" ht="12.75" customHeight="1">
      <c r="A11" s="228" t="s">
        <v>83</v>
      </c>
      <c r="B11" s="228"/>
      <c r="C11" s="229" t="s">
        <v>159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69"/>
      <c r="O11" s="170"/>
      <c r="P11" s="170"/>
      <c r="Q11" s="170"/>
      <c r="W11" s="227"/>
      <c r="X11" s="227"/>
      <c r="Y11" s="227"/>
      <c r="Z11" s="227"/>
    </row>
    <row r="12" spans="1:26" s="152" customFormat="1" ht="12.75" customHeight="1">
      <c r="A12" s="228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151"/>
      <c r="O12" s="151"/>
      <c r="W12" s="220" t="s">
        <v>154</v>
      </c>
      <c r="X12" s="221"/>
      <c r="Y12" s="221"/>
      <c r="Z12" s="221"/>
    </row>
    <row r="13" spans="1:26" s="152" customFormat="1" ht="12.75" customHeight="1">
      <c r="A13" s="228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151"/>
      <c r="O13" s="153"/>
      <c r="Q13" s="226"/>
      <c r="R13" s="226"/>
      <c r="W13" s="221"/>
      <c r="X13" s="221"/>
      <c r="Y13" s="221"/>
      <c r="Z13" s="221"/>
    </row>
    <row r="14" spans="1:18" s="152" customFormat="1" ht="12.75" customHeight="1">
      <c r="A14" s="228" t="s">
        <v>148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151"/>
      <c r="O14" s="154"/>
      <c r="Q14" s="226" t="s">
        <v>160</v>
      </c>
      <c r="R14" s="226"/>
    </row>
    <row r="15" spans="1:18" s="152" customFormat="1" ht="12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  <c r="O15" s="154"/>
      <c r="Q15" s="172"/>
      <c r="R15" s="172"/>
    </row>
    <row r="16" spans="2:22" s="56" customFormat="1" ht="12.75" customHeight="1">
      <c r="B16" s="57"/>
      <c r="C16" s="57"/>
      <c r="D16" s="57"/>
      <c r="E16" s="57"/>
      <c r="F16" s="57"/>
      <c r="G16" s="57"/>
      <c r="H16" s="57"/>
      <c r="I16" s="57" t="s">
        <v>9</v>
      </c>
      <c r="K16" s="57"/>
      <c r="L16" s="57"/>
      <c r="M16" s="57"/>
      <c r="N16" s="57"/>
      <c r="O16" s="57"/>
      <c r="P16" s="57"/>
      <c r="Q16" s="58"/>
      <c r="R16" s="57"/>
      <c r="S16" s="57"/>
      <c r="T16" s="57"/>
      <c r="V16" s="59"/>
    </row>
    <row r="17" spans="2:22" s="56" customFormat="1" ht="12.75" customHeight="1">
      <c r="B17" s="57"/>
      <c r="C17" s="57"/>
      <c r="D17" s="57" t="s">
        <v>101</v>
      </c>
      <c r="E17" s="237" t="s">
        <v>171</v>
      </c>
      <c r="F17" s="237"/>
      <c r="G17" s="237"/>
      <c r="H17" s="237"/>
      <c r="I17" s="237"/>
      <c r="J17" s="237"/>
      <c r="K17" s="61" t="s">
        <v>102</v>
      </c>
      <c r="L17" s="60" t="s">
        <v>164</v>
      </c>
      <c r="M17" s="62" t="s">
        <v>103</v>
      </c>
      <c r="N17" s="57"/>
      <c r="O17" s="57"/>
      <c r="P17" s="57"/>
      <c r="Q17" s="58"/>
      <c r="R17" s="57"/>
      <c r="S17" s="57"/>
      <c r="T17" s="57"/>
      <c r="V17" s="59"/>
    </row>
    <row r="18" spans="1:22" s="47" customFormat="1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"/>
      <c r="P18" s="1"/>
      <c r="Q18"/>
      <c r="R18" s="1"/>
      <c r="S18" s="1"/>
      <c r="T18" s="1"/>
      <c r="U18" s="1"/>
      <c r="V18" s="48"/>
    </row>
    <row r="19" spans="9:22" s="63" customFormat="1" ht="12.75" customHeight="1">
      <c r="I19" s="64" t="s">
        <v>10</v>
      </c>
      <c r="J19" s="64"/>
      <c r="K19" s="64"/>
      <c r="L19" s="64"/>
      <c r="M19" s="236" t="s">
        <v>11</v>
      </c>
      <c r="N19" s="236"/>
      <c r="O19" s="236"/>
      <c r="P19" s="236"/>
      <c r="Q19" s="235">
        <v>1801001</v>
      </c>
      <c r="R19" s="235"/>
      <c r="S19" s="235"/>
      <c r="T19" s="235"/>
      <c r="U19" s="235"/>
      <c r="V19" s="65"/>
    </row>
    <row r="20" ht="12.75" customHeight="1"/>
    <row r="21" spans="1:21" ht="25.5">
      <c r="A21" s="238" t="s">
        <v>12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M21" s="5" t="s">
        <v>13</v>
      </c>
      <c r="N21" s="214" t="s">
        <v>14</v>
      </c>
      <c r="O21" s="214"/>
      <c r="P21" s="214"/>
      <c r="Q21" s="214" t="s">
        <v>15</v>
      </c>
      <c r="R21" s="214"/>
      <c r="S21" s="214"/>
      <c r="T21" s="214"/>
      <c r="U21" s="214"/>
    </row>
    <row r="22" spans="1:22" s="6" customFormat="1" ht="12.75">
      <c r="A22" s="238">
        <v>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5">
        <v>2</v>
      </c>
      <c r="N22" s="214">
        <v>3</v>
      </c>
      <c r="O22" s="214"/>
      <c r="P22" s="214"/>
      <c r="Q22" s="214">
        <v>4</v>
      </c>
      <c r="R22" s="214"/>
      <c r="S22" s="214"/>
      <c r="T22" s="214"/>
      <c r="U22" s="214"/>
      <c r="V22" s="40"/>
    </row>
    <row r="23" spans="1:22" s="6" customFormat="1" ht="12.75">
      <c r="A23" s="207" t="s">
        <v>16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9"/>
      <c r="N23" s="201"/>
      <c r="O23" s="201"/>
      <c r="P23" s="201"/>
      <c r="Q23" s="202"/>
      <c r="R23" s="202"/>
      <c r="S23" s="202"/>
      <c r="T23" s="202"/>
      <c r="U23" s="202"/>
      <c r="V23" s="40"/>
    </row>
    <row r="24" spans="1:22" s="4" customFormat="1" ht="12.75">
      <c r="A24" s="210" t="s">
        <v>17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9"/>
      <c r="N24" s="201"/>
      <c r="O24" s="201"/>
      <c r="P24" s="201"/>
      <c r="Q24" s="202"/>
      <c r="R24" s="202"/>
      <c r="S24" s="202"/>
      <c r="T24" s="202"/>
      <c r="U24" s="202"/>
      <c r="V24" s="41"/>
    </row>
    <row r="25" spans="1:22" s="4" customFormat="1" ht="12.75">
      <c r="A25" s="216" t="s">
        <v>18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3"/>
      <c r="M25" s="9" t="s">
        <v>84</v>
      </c>
      <c r="N25" s="206">
        <f>N26-O27</f>
        <v>3455</v>
      </c>
      <c r="O25" s="206"/>
      <c r="P25" s="206"/>
      <c r="Q25" s="234">
        <f>Q26-R27</f>
        <v>2437</v>
      </c>
      <c r="R25" s="234"/>
      <c r="S25" s="234"/>
      <c r="T25" s="234"/>
      <c r="U25" s="234"/>
      <c r="V25" s="41"/>
    </row>
    <row r="26" spans="1:22" s="4" customFormat="1" ht="12.75">
      <c r="A26" s="216" t="s">
        <v>19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3"/>
      <c r="M26" s="9" t="s">
        <v>85</v>
      </c>
      <c r="N26" s="194">
        <v>4944</v>
      </c>
      <c r="O26" s="195"/>
      <c r="P26" s="196"/>
      <c r="Q26" s="202">
        <v>4023</v>
      </c>
      <c r="R26" s="202"/>
      <c r="S26" s="202"/>
      <c r="T26" s="202"/>
      <c r="U26" s="202"/>
      <c r="V26" s="41"/>
    </row>
    <row r="27" spans="1:22" s="4" customFormat="1" ht="12.75">
      <c r="A27" s="216" t="s">
        <v>20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3"/>
      <c r="M27" s="9" t="s">
        <v>86</v>
      </c>
      <c r="N27" s="17" t="s">
        <v>98</v>
      </c>
      <c r="O27" s="13">
        <v>1489</v>
      </c>
      <c r="P27" s="18" t="s">
        <v>99</v>
      </c>
      <c r="Q27" s="19" t="s">
        <v>98</v>
      </c>
      <c r="R27" s="203">
        <v>1586</v>
      </c>
      <c r="S27" s="204"/>
      <c r="T27" s="204"/>
      <c r="U27" s="20" t="s">
        <v>99</v>
      </c>
      <c r="V27" s="41"/>
    </row>
    <row r="28" spans="1:22" s="4" customFormat="1" ht="12.75">
      <c r="A28" s="210" t="s">
        <v>144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9" t="s">
        <v>87</v>
      </c>
      <c r="N28" s="201"/>
      <c r="O28" s="201"/>
      <c r="P28" s="201"/>
      <c r="Q28" s="202"/>
      <c r="R28" s="202"/>
      <c r="S28" s="202"/>
      <c r="T28" s="202"/>
      <c r="U28" s="202"/>
      <c r="V28" s="42"/>
    </row>
    <row r="29" spans="1:22" s="4" customFormat="1" ht="12.75">
      <c r="A29" s="210" t="s">
        <v>21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9"/>
      <c r="N29" s="201"/>
      <c r="O29" s="201"/>
      <c r="P29" s="201"/>
      <c r="Q29" s="202"/>
      <c r="R29" s="202"/>
      <c r="S29" s="202"/>
      <c r="T29" s="202"/>
      <c r="U29" s="202"/>
      <c r="V29" s="41"/>
    </row>
    <row r="30" spans="1:22" s="4" customFormat="1" ht="12.75">
      <c r="A30" s="216" t="s">
        <v>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3"/>
      <c r="M30" s="9" t="s">
        <v>88</v>
      </c>
      <c r="N30" s="206">
        <f>N31-O32</f>
        <v>453933</v>
      </c>
      <c r="O30" s="206"/>
      <c r="P30" s="206"/>
      <c r="Q30" s="234">
        <f>Q31-R32</f>
        <v>458227</v>
      </c>
      <c r="R30" s="234"/>
      <c r="S30" s="234"/>
      <c r="T30" s="234"/>
      <c r="U30" s="234"/>
      <c r="V30" s="41"/>
    </row>
    <row r="31" spans="1:22" s="4" customFormat="1" ht="12.75">
      <c r="A31" s="216" t="s">
        <v>19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3"/>
      <c r="M31" s="9" t="s">
        <v>89</v>
      </c>
      <c r="N31" s="201">
        <v>1742627</v>
      </c>
      <c r="O31" s="201"/>
      <c r="P31" s="201"/>
      <c r="Q31" s="202">
        <v>1764459</v>
      </c>
      <c r="R31" s="202"/>
      <c r="S31" s="202"/>
      <c r="T31" s="202"/>
      <c r="U31" s="202"/>
      <c r="V31" s="41"/>
    </row>
    <row r="32" spans="1:22" s="4" customFormat="1" ht="12.75">
      <c r="A32" s="216" t="s">
        <v>22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3"/>
      <c r="M32" s="9" t="s">
        <v>90</v>
      </c>
      <c r="N32" s="17" t="s">
        <v>98</v>
      </c>
      <c r="O32" s="12">
        <v>1288694</v>
      </c>
      <c r="P32" s="21" t="s">
        <v>99</v>
      </c>
      <c r="Q32" s="19" t="s">
        <v>98</v>
      </c>
      <c r="R32" s="205">
        <v>1306232</v>
      </c>
      <c r="S32" s="205"/>
      <c r="T32" s="205"/>
      <c r="U32" s="20" t="s">
        <v>99</v>
      </c>
      <c r="V32" s="41"/>
    </row>
    <row r="33" spans="1:22" s="4" customFormat="1" ht="12.75">
      <c r="A33" s="210" t="s">
        <v>108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2"/>
      <c r="M33" s="9"/>
      <c r="N33" s="201"/>
      <c r="O33" s="201"/>
      <c r="P33" s="201"/>
      <c r="Q33" s="202"/>
      <c r="R33" s="202"/>
      <c r="S33" s="202"/>
      <c r="T33" s="202"/>
      <c r="U33" s="202"/>
      <c r="V33" s="42"/>
    </row>
    <row r="34" spans="1:22" s="4" customFormat="1" ht="12.75">
      <c r="A34" s="216" t="s">
        <v>109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3"/>
      <c r="M34" s="9" t="s">
        <v>105</v>
      </c>
      <c r="N34" s="206">
        <f>N35-O36</f>
        <v>0</v>
      </c>
      <c r="O34" s="206"/>
      <c r="P34" s="206"/>
      <c r="Q34" s="234">
        <f>Q35-R36</f>
        <v>0</v>
      </c>
      <c r="R34" s="234"/>
      <c r="S34" s="234"/>
      <c r="T34" s="234"/>
      <c r="U34" s="234"/>
      <c r="V34" s="42"/>
    </row>
    <row r="35" spans="1:22" s="4" customFormat="1" ht="12.75">
      <c r="A35" s="216" t="s">
        <v>19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3"/>
      <c r="M35" s="9" t="s">
        <v>106</v>
      </c>
      <c r="N35" s="201"/>
      <c r="O35" s="201"/>
      <c r="P35" s="201"/>
      <c r="Q35" s="202"/>
      <c r="R35" s="202"/>
      <c r="S35" s="202"/>
      <c r="T35" s="202"/>
      <c r="U35" s="202"/>
      <c r="V35" s="42"/>
    </row>
    <row r="36" spans="1:22" s="4" customFormat="1" ht="12.75">
      <c r="A36" s="216" t="s">
        <v>20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3"/>
      <c r="M36" s="9" t="s">
        <v>107</v>
      </c>
      <c r="N36" s="17" t="s">
        <v>98</v>
      </c>
      <c r="O36" s="12"/>
      <c r="P36" s="21" t="s">
        <v>99</v>
      </c>
      <c r="Q36" s="19" t="s">
        <v>98</v>
      </c>
      <c r="R36" s="205"/>
      <c r="S36" s="205"/>
      <c r="T36" s="205"/>
      <c r="U36" s="20" t="s">
        <v>99</v>
      </c>
      <c r="V36" s="42"/>
    </row>
    <row r="37" spans="1:22" s="4" customFormat="1" ht="12.75">
      <c r="A37" s="210" t="s">
        <v>23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2"/>
      <c r="M37" s="9"/>
      <c r="N37" s="201"/>
      <c r="O37" s="201"/>
      <c r="P37" s="201"/>
      <c r="Q37" s="202"/>
      <c r="R37" s="202"/>
      <c r="S37" s="202"/>
      <c r="T37" s="202"/>
      <c r="U37" s="202"/>
      <c r="V37" s="42"/>
    </row>
    <row r="38" spans="1:22" s="4" customFormat="1" ht="12.75">
      <c r="A38" s="216" t="s">
        <v>24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3"/>
      <c r="M38" s="9" t="s">
        <v>91</v>
      </c>
      <c r="N38" s="201"/>
      <c r="O38" s="201"/>
      <c r="P38" s="201"/>
      <c r="Q38" s="202"/>
      <c r="R38" s="202"/>
      <c r="S38" s="202"/>
      <c r="T38" s="202"/>
      <c r="U38" s="202"/>
      <c r="V38" s="41"/>
    </row>
    <row r="39" spans="1:22" s="4" customFormat="1" ht="12.75">
      <c r="A39" s="216" t="s"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3"/>
      <c r="M39" s="9" t="s">
        <v>92</v>
      </c>
      <c r="N39" s="201"/>
      <c r="O39" s="201"/>
      <c r="P39" s="201"/>
      <c r="Q39" s="202"/>
      <c r="R39" s="202"/>
      <c r="S39" s="202"/>
      <c r="T39" s="202"/>
      <c r="U39" s="202"/>
      <c r="V39" s="41"/>
    </row>
    <row r="40" spans="1:22" s="4" customFormat="1" ht="12.75">
      <c r="A40" s="210" t="s">
        <v>26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2"/>
      <c r="M40" s="50" t="s">
        <v>93</v>
      </c>
      <c r="N40" s="198"/>
      <c r="O40" s="198"/>
      <c r="P40" s="198"/>
      <c r="Q40" s="199"/>
      <c r="R40" s="199"/>
      <c r="S40" s="199"/>
      <c r="T40" s="199"/>
      <c r="U40" s="199"/>
      <c r="V40" s="41"/>
    </row>
    <row r="41" spans="1:21" s="49" customFormat="1" ht="12.75">
      <c r="A41" s="247" t="s">
        <v>122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51" t="s">
        <v>123</v>
      </c>
      <c r="N41" s="148">
        <f>N42-N43</f>
        <v>0</v>
      </c>
      <c r="O41" s="145"/>
      <c r="P41" s="149"/>
      <c r="Q41" s="241">
        <f>Q42-Q43</f>
        <v>0</v>
      </c>
      <c r="R41" s="242"/>
      <c r="S41" s="242"/>
      <c r="T41" s="242"/>
      <c r="U41" s="243"/>
    </row>
    <row r="42" spans="1:21" s="49" customFormat="1" ht="12.75">
      <c r="A42" s="247" t="s">
        <v>124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51" t="s">
        <v>125</v>
      </c>
      <c r="N42" s="200"/>
      <c r="O42" s="192"/>
      <c r="P42" s="193"/>
      <c r="Q42" s="200"/>
      <c r="R42" s="192"/>
      <c r="S42" s="192"/>
      <c r="T42" s="192"/>
      <c r="U42" s="193"/>
    </row>
    <row r="43" spans="1:21" s="49" customFormat="1" ht="11.25" customHeight="1">
      <c r="A43" s="247" t="s">
        <v>126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51" t="s">
        <v>127</v>
      </c>
      <c r="N43" s="200"/>
      <c r="O43" s="192"/>
      <c r="P43" s="193"/>
      <c r="Q43" s="200"/>
      <c r="R43" s="192"/>
      <c r="S43" s="192"/>
      <c r="T43" s="192"/>
      <c r="U43" s="193"/>
    </row>
    <row r="44" spans="1:22" s="49" customFormat="1" ht="12.75">
      <c r="A44" s="249" t="s">
        <v>27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50"/>
      <c r="M44" s="52" t="s">
        <v>94</v>
      </c>
      <c r="N44" s="240"/>
      <c r="O44" s="240"/>
      <c r="P44" s="240"/>
      <c r="Q44" s="197"/>
      <c r="R44" s="197"/>
      <c r="S44" s="197"/>
      <c r="T44" s="197"/>
      <c r="U44" s="197"/>
      <c r="V44" s="41"/>
    </row>
    <row r="45" spans="1:22" s="49" customFormat="1" ht="12.75">
      <c r="A45" s="249" t="s">
        <v>128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50"/>
      <c r="M45" s="53" t="s">
        <v>129</v>
      </c>
      <c r="N45" s="285"/>
      <c r="O45" s="286"/>
      <c r="P45" s="287"/>
      <c r="Q45" s="282"/>
      <c r="R45" s="283"/>
      <c r="S45" s="283"/>
      <c r="T45" s="283"/>
      <c r="U45" s="284"/>
      <c r="V45" s="41"/>
    </row>
    <row r="46" spans="1:22" s="4" customFormat="1" ht="12.75">
      <c r="A46" s="210" t="s">
        <v>28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2"/>
      <c r="M46" s="9" t="s">
        <v>95</v>
      </c>
      <c r="N46" s="201"/>
      <c r="O46" s="201"/>
      <c r="P46" s="201"/>
      <c r="Q46" s="202"/>
      <c r="R46" s="202"/>
      <c r="S46" s="202"/>
      <c r="T46" s="202"/>
      <c r="U46" s="202"/>
      <c r="V46" s="41"/>
    </row>
    <row r="47" spans="1:22" s="4" customFormat="1" ht="12.75">
      <c r="A47" s="244" t="s">
        <v>29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6"/>
      <c r="M47" s="7" t="s">
        <v>96</v>
      </c>
      <c r="N47" s="270">
        <f>N25+N28+N30+N34+N38+N39+N40+N41+N44+N45+N46</f>
        <v>457388</v>
      </c>
      <c r="O47" s="270"/>
      <c r="P47" s="270"/>
      <c r="Q47" s="239">
        <f>Q25+Q28+Q30+Q34+Q38+Q39+Q40+Q41+Q44+Q45+Q46</f>
        <v>460664</v>
      </c>
      <c r="R47" s="239"/>
      <c r="S47" s="239"/>
      <c r="T47" s="239"/>
      <c r="U47" s="239"/>
      <c r="V47" s="41"/>
    </row>
    <row r="48" spans="1:22" s="4" customFormat="1" ht="12.75">
      <c r="A48" s="207" t="s">
        <v>30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9"/>
      <c r="N48" s="201"/>
      <c r="O48" s="201"/>
      <c r="P48" s="201"/>
      <c r="Q48" s="202"/>
      <c r="R48" s="202"/>
      <c r="S48" s="202"/>
      <c r="T48" s="202"/>
      <c r="U48" s="202"/>
      <c r="V48" s="43"/>
    </row>
    <row r="49" spans="1:22" s="4" customFormat="1" ht="12.75">
      <c r="A49" s="210" t="s">
        <v>110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2"/>
      <c r="M49" s="9">
        <v>100</v>
      </c>
      <c r="N49" s="201">
        <v>27230</v>
      </c>
      <c r="O49" s="201"/>
      <c r="P49" s="201"/>
      <c r="Q49" s="202">
        <v>28687</v>
      </c>
      <c r="R49" s="202"/>
      <c r="S49" s="202"/>
      <c r="T49" s="202"/>
      <c r="U49" s="202"/>
      <c r="V49" s="41"/>
    </row>
    <row r="50" spans="1:22" s="4" customFormat="1" ht="12.75">
      <c r="A50" s="210" t="s">
        <v>111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2"/>
      <c r="M50" s="9">
        <v>110</v>
      </c>
      <c r="N50" s="201"/>
      <c r="O50" s="201"/>
      <c r="P50" s="201"/>
      <c r="Q50" s="202"/>
      <c r="R50" s="202"/>
      <c r="S50" s="202"/>
      <c r="T50" s="202"/>
      <c r="U50" s="202"/>
      <c r="V50" s="41"/>
    </row>
    <row r="51" spans="1:22" s="4" customFormat="1" ht="12.75">
      <c r="A51" s="210" t="s">
        <v>112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2"/>
      <c r="M51" s="9">
        <v>120</v>
      </c>
      <c r="N51" s="201"/>
      <c r="O51" s="201"/>
      <c r="P51" s="201"/>
      <c r="Q51" s="202"/>
      <c r="R51" s="202"/>
      <c r="S51" s="202"/>
      <c r="T51" s="202"/>
      <c r="U51" s="202"/>
      <c r="V51" s="41"/>
    </row>
    <row r="52" spans="1:22" s="4" customFormat="1" ht="12.75">
      <c r="A52" s="210" t="s">
        <v>113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2"/>
      <c r="M52" s="9">
        <v>130</v>
      </c>
      <c r="N52" s="201"/>
      <c r="O52" s="201"/>
      <c r="P52" s="201"/>
      <c r="Q52" s="202"/>
      <c r="R52" s="202"/>
      <c r="S52" s="202"/>
      <c r="T52" s="202"/>
      <c r="U52" s="202"/>
      <c r="V52" s="41"/>
    </row>
    <row r="53" spans="1:22" s="4" customFormat="1" ht="12.75">
      <c r="A53" s="210" t="s">
        <v>114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2"/>
      <c r="M53" s="9">
        <v>140</v>
      </c>
      <c r="N53" s="201"/>
      <c r="O53" s="201"/>
      <c r="P53" s="201"/>
      <c r="Q53" s="202"/>
      <c r="R53" s="202"/>
      <c r="S53" s="202"/>
      <c r="T53" s="202"/>
      <c r="U53" s="202"/>
      <c r="V53" s="41"/>
    </row>
    <row r="54" spans="1:22" s="4" customFormat="1" ht="12.75">
      <c r="A54" s="210" t="s">
        <v>31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2"/>
      <c r="M54" s="9">
        <v>150</v>
      </c>
      <c r="N54" s="201"/>
      <c r="O54" s="201"/>
      <c r="P54" s="201"/>
      <c r="Q54" s="202"/>
      <c r="R54" s="202"/>
      <c r="S54" s="202"/>
      <c r="T54" s="202"/>
      <c r="U54" s="202"/>
      <c r="V54" s="41"/>
    </row>
    <row r="55" spans="1:22" s="4" customFormat="1" ht="12.75">
      <c r="A55" s="210" t="s">
        <v>32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9"/>
      <c r="N55" s="201"/>
      <c r="O55" s="201"/>
      <c r="P55" s="201"/>
      <c r="Q55" s="202"/>
      <c r="R55" s="202"/>
      <c r="S55" s="202"/>
      <c r="T55" s="202"/>
      <c r="U55" s="202"/>
      <c r="V55" s="41"/>
    </row>
    <row r="56" spans="1:22" s="4" customFormat="1" ht="12.75">
      <c r="A56" s="216" t="s">
        <v>33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3"/>
      <c r="M56" s="9">
        <v>160</v>
      </c>
      <c r="N56" s="206">
        <f>N57-O58</f>
        <v>41169</v>
      </c>
      <c r="O56" s="206"/>
      <c r="P56" s="206"/>
      <c r="Q56" s="234">
        <f>Q57-R58</f>
        <v>40088</v>
      </c>
      <c r="R56" s="234"/>
      <c r="S56" s="234"/>
      <c r="T56" s="234"/>
      <c r="U56" s="234"/>
      <c r="V56" s="41"/>
    </row>
    <row r="57" spans="1:22" s="4" customFormat="1" ht="12.75">
      <c r="A57" s="216" t="s">
        <v>19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3"/>
      <c r="M57" s="9">
        <v>161</v>
      </c>
      <c r="N57" s="198">
        <v>49825</v>
      </c>
      <c r="O57" s="198"/>
      <c r="P57" s="198"/>
      <c r="Q57" s="199">
        <v>47973</v>
      </c>
      <c r="R57" s="199"/>
      <c r="S57" s="199"/>
      <c r="T57" s="199"/>
      <c r="U57" s="199"/>
      <c r="V57" s="41"/>
    </row>
    <row r="58" spans="1:22" s="4" customFormat="1" ht="12.75">
      <c r="A58" s="216" t="s">
        <v>34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3"/>
      <c r="M58" s="23">
        <v>162</v>
      </c>
      <c r="N58" s="26" t="s">
        <v>98</v>
      </c>
      <c r="O58" s="24">
        <v>8656</v>
      </c>
      <c r="P58" s="28" t="s">
        <v>99</v>
      </c>
      <c r="Q58" s="27" t="s">
        <v>98</v>
      </c>
      <c r="R58" s="269">
        <v>7885</v>
      </c>
      <c r="S58" s="269"/>
      <c r="T58" s="269"/>
      <c r="U58" s="29" t="s">
        <v>99</v>
      </c>
      <c r="V58" s="41"/>
    </row>
    <row r="59" spans="1:22" s="4" customFormat="1" ht="12.75">
      <c r="A59" s="210" t="s">
        <v>35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2"/>
      <c r="M59" s="9"/>
      <c r="N59" s="201"/>
      <c r="O59" s="201"/>
      <c r="P59" s="201"/>
      <c r="Q59" s="202"/>
      <c r="R59" s="202"/>
      <c r="S59" s="202"/>
      <c r="T59" s="202"/>
      <c r="U59" s="202"/>
      <c r="V59" s="42"/>
    </row>
    <row r="60" spans="1:22" s="4" customFormat="1" ht="12.75">
      <c r="A60" s="216" t="s">
        <v>36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3"/>
      <c r="M60" s="9">
        <v>170</v>
      </c>
      <c r="N60" s="201">
        <v>628</v>
      </c>
      <c r="O60" s="201"/>
      <c r="P60" s="201"/>
      <c r="Q60" s="202">
        <v>10</v>
      </c>
      <c r="R60" s="202"/>
      <c r="S60" s="202"/>
      <c r="T60" s="202"/>
      <c r="U60" s="202"/>
      <c r="V60" s="41"/>
    </row>
    <row r="61" spans="1:22" s="4" customFormat="1" ht="12.75">
      <c r="A61" s="216" t="s">
        <v>37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3"/>
      <c r="M61" s="9">
        <v>180</v>
      </c>
      <c r="N61" s="201">
        <v>1531</v>
      </c>
      <c r="O61" s="201"/>
      <c r="P61" s="201"/>
      <c r="Q61" s="202">
        <v>2661</v>
      </c>
      <c r="R61" s="202"/>
      <c r="S61" s="202"/>
      <c r="T61" s="202"/>
      <c r="U61" s="202"/>
      <c r="V61" s="41"/>
    </row>
    <row r="62" spans="1:22" s="4" customFormat="1" ht="12.75">
      <c r="A62" s="216" t="s">
        <v>38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3"/>
      <c r="M62" s="9">
        <v>190</v>
      </c>
      <c r="N62" s="201"/>
      <c r="O62" s="201"/>
      <c r="P62" s="201"/>
      <c r="Q62" s="202"/>
      <c r="R62" s="202"/>
      <c r="S62" s="202"/>
      <c r="T62" s="202"/>
      <c r="U62" s="202"/>
      <c r="V62" s="41"/>
    </row>
    <row r="63" spans="1:22" s="4" customFormat="1" ht="12.75">
      <c r="A63" s="216" t="s">
        <v>39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3"/>
      <c r="M63" s="9">
        <v>200</v>
      </c>
      <c r="N63" s="201"/>
      <c r="O63" s="201"/>
      <c r="P63" s="201"/>
      <c r="Q63" s="202"/>
      <c r="R63" s="202"/>
      <c r="S63" s="202"/>
      <c r="T63" s="202"/>
      <c r="U63" s="202"/>
      <c r="V63" s="41"/>
    </row>
    <row r="64" spans="1:22" s="4" customFormat="1" ht="12.75">
      <c r="A64" s="210" t="s">
        <v>40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2"/>
      <c r="M64" s="9">
        <v>210</v>
      </c>
      <c r="N64" s="201"/>
      <c r="O64" s="201"/>
      <c r="P64" s="201"/>
      <c r="Q64" s="202"/>
      <c r="R64" s="202"/>
      <c r="S64" s="202"/>
      <c r="T64" s="202"/>
      <c r="U64" s="202"/>
      <c r="V64" s="41"/>
    </row>
    <row r="65" spans="1:22" s="4" customFormat="1" ht="12.75">
      <c r="A65" s="210" t="s">
        <v>41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2"/>
      <c r="M65" s="9">
        <v>220</v>
      </c>
      <c r="N65" s="201"/>
      <c r="O65" s="201"/>
      <c r="P65" s="201"/>
      <c r="Q65" s="202"/>
      <c r="R65" s="202"/>
      <c r="S65" s="202"/>
      <c r="T65" s="202"/>
      <c r="U65" s="202"/>
      <c r="V65" s="41"/>
    </row>
    <row r="66" spans="1:22" s="4" customFormat="1" ht="12.75">
      <c r="A66" s="210" t="s">
        <v>42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2"/>
      <c r="M66" s="9"/>
      <c r="N66" s="201"/>
      <c r="O66" s="201"/>
      <c r="P66" s="201"/>
      <c r="Q66" s="202"/>
      <c r="R66" s="202"/>
      <c r="S66" s="202"/>
      <c r="T66" s="202"/>
      <c r="U66" s="202"/>
      <c r="V66" s="41"/>
    </row>
    <row r="67" spans="1:22" s="4" customFormat="1" ht="12.75">
      <c r="A67" s="216" t="s">
        <v>43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3"/>
      <c r="M67" s="9">
        <v>230</v>
      </c>
      <c r="N67" s="201">
        <v>1254</v>
      </c>
      <c r="O67" s="201"/>
      <c r="P67" s="201"/>
      <c r="Q67" s="202">
        <v>7155</v>
      </c>
      <c r="R67" s="202"/>
      <c r="S67" s="202"/>
      <c r="T67" s="202"/>
      <c r="U67" s="202"/>
      <c r="V67" s="41"/>
    </row>
    <row r="68" spans="1:22" s="49" customFormat="1" ht="12.75" customHeight="1">
      <c r="A68" s="251" t="s">
        <v>145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3"/>
      <c r="M68" s="53" t="s">
        <v>130</v>
      </c>
      <c r="N68" s="285"/>
      <c r="O68" s="286"/>
      <c r="P68" s="287"/>
      <c r="Q68" s="282"/>
      <c r="R68" s="283"/>
      <c r="S68" s="283"/>
      <c r="T68" s="283"/>
      <c r="U68" s="284"/>
      <c r="V68" s="41"/>
    </row>
    <row r="69" spans="1:22" s="4" customFormat="1" ht="12.75">
      <c r="A69" s="216" t="s">
        <v>44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3"/>
      <c r="M69" s="9">
        <v>240</v>
      </c>
      <c r="N69" s="201"/>
      <c r="O69" s="201"/>
      <c r="P69" s="201"/>
      <c r="Q69" s="202"/>
      <c r="R69" s="202"/>
      <c r="S69" s="202"/>
      <c r="T69" s="202"/>
      <c r="U69" s="202"/>
      <c r="V69" s="41"/>
    </row>
    <row r="70" spans="1:22" s="4" customFormat="1" ht="12.75">
      <c r="A70" s="210" t="s">
        <v>45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2"/>
      <c r="M70" s="9">
        <v>250</v>
      </c>
      <c r="N70" s="201"/>
      <c r="O70" s="201"/>
      <c r="P70" s="201"/>
      <c r="Q70" s="202"/>
      <c r="R70" s="202"/>
      <c r="S70" s="202"/>
      <c r="T70" s="202"/>
      <c r="U70" s="202"/>
      <c r="V70" s="41"/>
    </row>
    <row r="71" spans="1:22" s="4" customFormat="1" ht="12.75">
      <c r="A71" s="244" t="s">
        <v>46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6"/>
      <c r="M71" s="7">
        <v>260</v>
      </c>
      <c r="N71" s="270">
        <f>SUM(N49:P54,N56,N60:P65,N67,N69:P70)</f>
        <v>71812</v>
      </c>
      <c r="O71" s="270"/>
      <c r="P71" s="270"/>
      <c r="Q71" s="239">
        <f>SUM(Q49:U54,Q56,Q60:U65,Q67,Q69:U70)</f>
        <v>78601</v>
      </c>
      <c r="R71" s="239"/>
      <c r="S71" s="239"/>
      <c r="T71" s="239"/>
      <c r="U71" s="239"/>
      <c r="V71" s="41"/>
    </row>
    <row r="72" spans="1:22" s="4" customFormat="1" ht="12.75">
      <c r="A72" s="207" t="s">
        <v>47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9"/>
      <c r="M72" s="7">
        <v>270</v>
      </c>
      <c r="N72" s="255"/>
      <c r="O72" s="255"/>
      <c r="P72" s="255"/>
      <c r="Q72" s="274"/>
      <c r="R72" s="274"/>
      <c r="S72" s="274"/>
      <c r="T72" s="274"/>
      <c r="U72" s="274"/>
      <c r="V72" s="43"/>
    </row>
    <row r="73" spans="1:22" s="49" customFormat="1" ht="12.75">
      <c r="A73" s="252" t="s">
        <v>131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4"/>
      <c r="M73" s="54" t="s">
        <v>132</v>
      </c>
      <c r="N73" s="288"/>
      <c r="O73" s="289"/>
      <c r="P73" s="290"/>
      <c r="Q73" s="291"/>
      <c r="R73" s="292"/>
      <c r="S73" s="292"/>
      <c r="T73" s="292"/>
      <c r="U73" s="293"/>
      <c r="V73" s="43"/>
    </row>
    <row r="74" spans="1:22" s="4" customFormat="1" ht="12.75">
      <c r="A74" s="244" t="s">
        <v>9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6"/>
      <c r="M74" s="7">
        <v>280</v>
      </c>
      <c r="N74" s="256">
        <f>SUM(N47,N71,N72,N73)</f>
        <v>529200</v>
      </c>
      <c r="O74" s="256"/>
      <c r="P74" s="256"/>
      <c r="Q74" s="239">
        <f>SUM(Q47,Q71,Q72,Q73)</f>
        <v>539265</v>
      </c>
      <c r="R74" s="239"/>
      <c r="S74" s="239"/>
      <c r="T74" s="239"/>
      <c r="U74" s="239"/>
      <c r="V74" s="43"/>
    </row>
    <row r="75" spans="14:22" s="4" customFormat="1" ht="12.75">
      <c r="N75" s="22"/>
      <c r="O75" s="22"/>
      <c r="P75" s="22"/>
      <c r="Q75" s="22"/>
      <c r="R75" s="22"/>
      <c r="S75" s="22"/>
      <c r="T75" s="22"/>
      <c r="U75" s="22"/>
      <c r="V75" s="43"/>
    </row>
    <row r="76" spans="1:22" s="4" customFormat="1" ht="25.5">
      <c r="A76" s="238" t="s">
        <v>48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9"/>
      <c r="M76" s="5" t="s">
        <v>13</v>
      </c>
      <c r="N76" s="255" t="s">
        <v>14</v>
      </c>
      <c r="O76" s="255"/>
      <c r="P76" s="255"/>
      <c r="Q76" s="255" t="s">
        <v>15</v>
      </c>
      <c r="R76" s="255"/>
      <c r="S76" s="255"/>
      <c r="T76" s="255"/>
      <c r="U76" s="255"/>
      <c r="V76" s="44"/>
    </row>
    <row r="77" spans="1:22" s="6" customFormat="1" ht="12.75">
      <c r="A77" s="238">
        <v>1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9"/>
      <c r="M77" s="5">
        <v>2</v>
      </c>
      <c r="N77" s="255">
        <v>3</v>
      </c>
      <c r="O77" s="255"/>
      <c r="P77" s="255"/>
      <c r="Q77" s="255">
        <v>4</v>
      </c>
      <c r="R77" s="255"/>
      <c r="S77" s="255"/>
      <c r="T77" s="255"/>
      <c r="U77" s="255"/>
      <c r="V77" s="45"/>
    </row>
    <row r="78" spans="1:22" s="6" customFormat="1" ht="12.75">
      <c r="A78" s="207" t="s">
        <v>49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9"/>
      <c r="M78" s="9"/>
      <c r="N78" s="201"/>
      <c r="O78" s="201"/>
      <c r="P78" s="201"/>
      <c r="Q78" s="202"/>
      <c r="R78" s="202"/>
      <c r="S78" s="202"/>
      <c r="T78" s="202"/>
      <c r="U78" s="202"/>
      <c r="V78" s="45"/>
    </row>
    <row r="79" spans="1:22" s="4" customFormat="1" ht="12.75">
      <c r="A79" s="210" t="s">
        <v>50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2"/>
      <c r="M79" s="9">
        <v>300</v>
      </c>
      <c r="N79" s="201">
        <v>33638</v>
      </c>
      <c r="O79" s="201"/>
      <c r="P79" s="201"/>
      <c r="Q79" s="202">
        <v>33638</v>
      </c>
      <c r="R79" s="202"/>
      <c r="S79" s="202"/>
      <c r="T79" s="202"/>
      <c r="U79" s="202"/>
      <c r="V79" s="41"/>
    </row>
    <row r="80" spans="1:22" s="4" customFormat="1" ht="12.75">
      <c r="A80" s="210" t="s">
        <v>51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2"/>
      <c r="M80" s="9">
        <v>310</v>
      </c>
      <c r="N80" s="201"/>
      <c r="O80" s="201"/>
      <c r="P80" s="201"/>
      <c r="Q80" s="202"/>
      <c r="R80" s="202"/>
      <c r="S80" s="202"/>
      <c r="T80" s="202"/>
      <c r="U80" s="202"/>
      <c r="V80" s="41"/>
    </row>
    <row r="81" spans="1:22" s="4" customFormat="1" ht="12.75">
      <c r="A81" s="210" t="s">
        <v>52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2"/>
      <c r="M81" s="9">
        <v>320</v>
      </c>
      <c r="N81" s="201"/>
      <c r="O81" s="201"/>
      <c r="P81" s="201"/>
      <c r="Q81" s="202"/>
      <c r="R81" s="202"/>
      <c r="S81" s="202"/>
      <c r="T81" s="202"/>
      <c r="U81" s="202"/>
      <c r="V81" s="41"/>
    </row>
    <row r="82" spans="1:22" s="4" customFormat="1" ht="12.75">
      <c r="A82" s="210" t="s">
        <v>53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2"/>
      <c r="M82" s="9">
        <v>330</v>
      </c>
      <c r="N82" s="201">
        <v>178871</v>
      </c>
      <c r="O82" s="201"/>
      <c r="P82" s="201"/>
      <c r="Q82" s="202">
        <v>197403</v>
      </c>
      <c r="R82" s="202"/>
      <c r="S82" s="202"/>
      <c r="T82" s="202"/>
      <c r="U82" s="202"/>
      <c r="V82" s="41"/>
    </row>
    <row r="83" spans="1:22" s="4" customFormat="1" ht="12.75">
      <c r="A83" s="210" t="s">
        <v>54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2"/>
      <c r="M83" s="9">
        <v>340</v>
      </c>
      <c r="N83" s="198"/>
      <c r="O83" s="198"/>
      <c r="P83" s="198"/>
      <c r="Q83" s="199"/>
      <c r="R83" s="199"/>
      <c r="S83" s="199"/>
      <c r="T83" s="199"/>
      <c r="U83" s="199"/>
      <c r="V83" s="41"/>
    </row>
    <row r="84" spans="1:22" s="4" customFormat="1" ht="12.75">
      <c r="A84" s="210" t="s">
        <v>55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2"/>
      <c r="M84" s="9">
        <v>350</v>
      </c>
      <c r="N84" s="146"/>
      <c r="O84" s="24">
        <v>174980</v>
      </c>
      <c r="P84" s="147"/>
      <c r="Q84" s="25"/>
      <c r="R84" s="80"/>
      <c r="S84" s="80">
        <v>163365</v>
      </c>
      <c r="T84" s="80"/>
      <c r="U84" s="29"/>
      <c r="V84" s="41"/>
    </row>
    <row r="85" spans="1:22" s="4" customFormat="1" ht="12.75">
      <c r="A85" s="210" t="s">
        <v>56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2"/>
      <c r="M85" s="23">
        <v>360</v>
      </c>
      <c r="N85" s="31" t="s">
        <v>98</v>
      </c>
      <c r="O85" s="32"/>
      <c r="P85" s="33" t="s">
        <v>99</v>
      </c>
      <c r="Q85" s="34" t="s">
        <v>98</v>
      </c>
      <c r="R85" s="267"/>
      <c r="S85" s="268"/>
      <c r="T85" s="268"/>
      <c r="U85" s="35" t="s">
        <v>99</v>
      </c>
      <c r="V85" s="41"/>
    </row>
    <row r="86" spans="1:22" s="4" customFormat="1" ht="12.75">
      <c r="A86" s="210" t="s">
        <v>57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2"/>
      <c r="M86" s="23">
        <v>370</v>
      </c>
      <c r="N86" s="26" t="s">
        <v>98</v>
      </c>
      <c r="O86" s="30"/>
      <c r="P86" s="28" t="s">
        <v>99</v>
      </c>
      <c r="Q86" s="27" t="s">
        <v>98</v>
      </c>
      <c r="R86" s="195"/>
      <c r="S86" s="195"/>
      <c r="T86" s="195"/>
      <c r="U86" s="29" t="s">
        <v>99</v>
      </c>
      <c r="V86" s="42"/>
    </row>
    <row r="87" spans="1:22" s="4" customFormat="1" ht="12.75">
      <c r="A87" s="244" t="s">
        <v>29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6"/>
      <c r="M87" s="7">
        <v>380</v>
      </c>
      <c r="N87" s="256">
        <f>IF(N84="(",SUM(N79:P83,-O84,-O85,-O86),SUM(N79:P83,O84,-O85,-O86))</f>
        <v>387489</v>
      </c>
      <c r="O87" s="256"/>
      <c r="P87" s="256"/>
      <c r="Q87" s="239">
        <v>394406</v>
      </c>
      <c r="R87" s="239"/>
      <c r="S87" s="239"/>
      <c r="T87" s="239"/>
      <c r="U87" s="239"/>
      <c r="V87" s="42"/>
    </row>
    <row r="88" spans="1:22" s="4" customFormat="1" ht="12.75">
      <c r="A88" s="207" t="s">
        <v>118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9"/>
      <c r="M88" s="9"/>
      <c r="N88" s="201"/>
      <c r="O88" s="201"/>
      <c r="P88" s="201"/>
      <c r="Q88" s="202"/>
      <c r="R88" s="202"/>
      <c r="S88" s="202"/>
      <c r="T88" s="202"/>
      <c r="U88" s="202"/>
      <c r="V88" s="43"/>
    </row>
    <row r="89" spans="1:22" s="4" customFormat="1" ht="12.75">
      <c r="A89" s="210" t="s">
        <v>58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2"/>
      <c r="M89" s="9">
        <v>400</v>
      </c>
      <c r="N89" s="201"/>
      <c r="O89" s="201"/>
      <c r="P89" s="201"/>
      <c r="Q89" s="202"/>
      <c r="R89" s="202"/>
      <c r="S89" s="202"/>
      <c r="T89" s="202"/>
      <c r="U89" s="202"/>
      <c r="V89" s="41"/>
    </row>
    <row r="90" spans="1:22" s="4" customFormat="1" ht="12.75">
      <c r="A90" s="210" t="s">
        <v>59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2"/>
      <c r="M90" s="9">
        <v>410</v>
      </c>
      <c r="N90" s="201"/>
      <c r="O90" s="201"/>
      <c r="P90" s="201"/>
      <c r="Q90" s="202"/>
      <c r="R90" s="202"/>
      <c r="S90" s="202"/>
      <c r="T90" s="202"/>
      <c r="U90" s="202"/>
      <c r="V90" s="41"/>
    </row>
    <row r="91" spans="1:22" s="49" customFormat="1" ht="12.75">
      <c r="A91" s="258" t="s">
        <v>138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60"/>
      <c r="M91" s="53" t="s">
        <v>133</v>
      </c>
      <c r="N91" s="285"/>
      <c r="O91" s="286"/>
      <c r="P91" s="287"/>
      <c r="Q91" s="282"/>
      <c r="R91" s="283"/>
      <c r="S91" s="283"/>
      <c r="T91" s="283"/>
      <c r="U91" s="284"/>
      <c r="V91" s="41"/>
    </row>
    <row r="92" spans="1:22" s="49" customFormat="1" ht="12.75">
      <c r="A92" s="258" t="s">
        <v>139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60"/>
      <c r="M92" s="53" t="s">
        <v>134</v>
      </c>
      <c r="N92" s="82" t="s">
        <v>98</v>
      </c>
      <c r="O92" s="83"/>
      <c r="P92" s="84" t="s">
        <v>99</v>
      </c>
      <c r="Q92" s="86" t="s">
        <v>98</v>
      </c>
      <c r="R92" s="283"/>
      <c r="S92" s="283"/>
      <c r="T92" s="283"/>
      <c r="U92" s="87" t="s">
        <v>99</v>
      </c>
      <c r="V92" s="41"/>
    </row>
    <row r="93" spans="1:22" s="49" customFormat="1" ht="25.5" customHeight="1">
      <c r="A93" s="258" t="s">
        <v>140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60"/>
      <c r="M93" s="53" t="s">
        <v>135</v>
      </c>
      <c r="N93" s="285"/>
      <c r="O93" s="286"/>
      <c r="P93" s="287"/>
      <c r="Q93" s="282"/>
      <c r="R93" s="283"/>
      <c r="S93" s="283"/>
      <c r="T93" s="283"/>
      <c r="U93" s="284"/>
      <c r="V93" s="41"/>
    </row>
    <row r="94" spans="1:22" s="49" customFormat="1" ht="25.5" customHeight="1">
      <c r="A94" s="258" t="s">
        <v>141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60"/>
      <c r="M94" s="53" t="s">
        <v>136</v>
      </c>
      <c r="N94" s="285"/>
      <c r="O94" s="286"/>
      <c r="P94" s="287"/>
      <c r="Q94" s="282"/>
      <c r="R94" s="283"/>
      <c r="S94" s="283"/>
      <c r="T94" s="283"/>
      <c r="U94" s="284"/>
      <c r="V94" s="41"/>
    </row>
    <row r="95" spans="1:22" s="4" customFormat="1" ht="12.75">
      <c r="A95" s="257" t="s">
        <v>151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2"/>
      <c r="M95" s="9">
        <v>420</v>
      </c>
      <c r="N95" s="201"/>
      <c r="O95" s="201"/>
      <c r="P95" s="201"/>
      <c r="Q95" s="202"/>
      <c r="R95" s="202"/>
      <c r="S95" s="202"/>
      <c r="T95" s="202"/>
      <c r="U95" s="202"/>
      <c r="V95" s="41"/>
    </row>
    <row r="96" spans="1:22" s="4" customFormat="1" ht="12.75">
      <c r="A96" s="244" t="s">
        <v>46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6"/>
      <c r="M96" s="7">
        <v>430</v>
      </c>
      <c r="N96" s="270">
        <f>SUM(N89:P91,-O92,N93:P95)</f>
        <v>0</v>
      </c>
      <c r="O96" s="270"/>
      <c r="P96" s="270"/>
      <c r="Q96" s="239">
        <f>SUM(Q89:U91,-R92,Q93:U95)</f>
        <v>0</v>
      </c>
      <c r="R96" s="239"/>
      <c r="S96" s="239"/>
      <c r="T96" s="239"/>
      <c r="U96" s="239"/>
      <c r="V96" s="41"/>
    </row>
    <row r="97" spans="1:22" s="4" customFormat="1" ht="12.75">
      <c r="A97" s="207" t="s">
        <v>60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9"/>
      <c r="M97" s="9"/>
      <c r="N97" s="201"/>
      <c r="O97" s="201"/>
      <c r="P97" s="201"/>
      <c r="Q97" s="202"/>
      <c r="R97" s="202"/>
      <c r="S97" s="202"/>
      <c r="T97" s="202"/>
      <c r="U97" s="202"/>
      <c r="V97" s="41"/>
    </row>
    <row r="98" spans="1:22" s="4" customFormat="1" ht="12.75">
      <c r="A98" s="210" t="s">
        <v>61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2"/>
      <c r="M98" s="9">
        <v>440</v>
      </c>
      <c r="N98" s="201"/>
      <c r="O98" s="201"/>
      <c r="P98" s="201"/>
      <c r="Q98" s="202"/>
      <c r="R98" s="202"/>
      <c r="S98" s="202"/>
      <c r="T98" s="202"/>
      <c r="U98" s="202"/>
      <c r="V98" s="41"/>
    </row>
    <row r="99" spans="1:22" s="4" customFormat="1" ht="12.75">
      <c r="A99" s="210" t="s">
        <v>62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2"/>
      <c r="M99" s="9">
        <v>450</v>
      </c>
      <c r="N99" s="201">
        <v>38156</v>
      </c>
      <c r="O99" s="201"/>
      <c r="P99" s="201"/>
      <c r="Q99" s="202">
        <v>38156</v>
      </c>
      <c r="R99" s="202"/>
      <c r="S99" s="202"/>
      <c r="T99" s="202"/>
      <c r="U99" s="202"/>
      <c r="V99" s="41"/>
    </row>
    <row r="100" spans="1:22" s="4" customFormat="1" ht="12.75">
      <c r="A100" s="210" t="s">
        <v>63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2"/>
      <c r="M100" s="9">
        <v>460</v>
      </c>
      <c r="N100" s="201">
        <v>1849</v>
      </c>
      <c r="O100" s="201"/>
      <c r="P100" s="201"/>
      <c r="Q100" s="202">
        <v>1849</v>
      </c>
      <c r="R100" s="202"/>
      <c r="S100" s="202"/>
      <c r="T100" s="202"/>
      <c r="U100" s="202"/>
      <c r="V100" s="41"/>
    </row>
    <row r="101" spans="1:22" s="4" customFormat="1" ht="12.75">
      <c r="A101" s="210" t="s">
        <v>64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9">
        <v>470</v>
      </c>
      <c r="N101" s="201">
        <v>2126</v>
      </c>
      <c r="O101" s="201"/>
      <c r="P101" s="201"/>
      <c r="Q101" s="202">
        <v>2126</v>
      </c>
      <c r="R101" s="202"/>
      <c r="S101" s="202"/>
      <c r="T101" s="202"/>
      <c r="U101" s="202"/>
      <c r="V101" s="41"/>
    </row>
    <row r="102" spans="1:22" s="4" customFormat="1" ht="12.75">
      <c r="A102" s="244" t="s">
        <v>65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6"/>
      <c r="M102" s="7">
        <v>480</v>
      </c>
      <c r="N102" s="256">
        <f>SUM(N98:P101)</f>
        <v>42131</v>
      </c>
      <c r="O102" s="256"/>
      <c r="P102" s="256"/>
      <c r="Q102" s="239">
        <f>SUM(Q98:U101)</f>
        <v>42131</v>
      </c>
      <c r="R102" s="239"/>
      <c r="S102" s="239"/>
      <c r="T102" s="239"/>
      <c r="U102" s="239"/>
      <c r="V102" s="41"/>
    </row>
    <row r="103" spans="1:22" s="4" customFormat="1" ht="12.75">
      <c r="A103" s="207" t="s">
        <v>66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9"/>
      <c r="M103" s="9"/>
      <c r="N103" s="201"/>
      <c r="O103" s="201"/>
      <c r="P103" s="201"/>
      <c r="Q103" s="202"/>
      <c r="R103" s="202"/>
      <c r="S103" s="202"/>
      <c r="T103" s="202"/>
      <c r="U103" s="202"/>
      <c r="V103" s="43"/>
    </row>
    <row r="104" spans="1:22" s="4" customFormat="1" ht="12.75">
      <c r="A104" s="210" t="s">
        <v>67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9">
        <v>500</v>
      </c>
      <c r="N104" s="201"/>
      <c r="O104" s="201"/>
      <c r="P104" s="201"/>
      <c r="Q104" s="202">
        <v>16000</v>
      </c>
      <c r="R104" s="202"/>
      <c r="S104" s="202"/>
      <c r="T104" s="202"/>
      <c r="U104" s="202"/>
      <c r="V104" s="41"/>
    </row>
    <row r="105" spans="1:22" s="4" customFormat="1" ht="12.75">
      <c r="A105" s="210" t="s">
        <v>68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2"/>
      <c r="M105" s="9">
        <v>510</v>
      </c>
      <c r="N105" s="201"/>
      <c r="O105" s="201"/>
      <c r="P105" s="201"/>
      <c r="Q105" s="202"/>
      <c r="R105" s="202"/>
      <c r="S105" s="202"/>
      <c r="T105" s="202"/>
      <c r="U105" s="202"/>
      <c r="V105" s="41"/>
    </row>
    <row r="106" spans="1:22" s="4" customFormat="1" ht="12.75">
      <c r="A106" s="210" t="s">
        <v>69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2"/>
      <c r="M106" s="9">
        <v>520</v>
      </c>
      <c r="N106" s="201"/>
      <c r="O106" s="201"/>
      <c r="P106" s="201"/>
      <c r="Q106" s="202"/>
      <c r="R106" s="202"/>
      <c r="S106" s="202"/>
      <c r="T106" s="202"/>
      <c r="U106" s="202"/>
      <c r="V106" s="41"/>
    </row>
    <row r="107" spans="1:22" s="4" customFormat="1" ht="12.75">
      <c r="A107" s="210" t="s">
        <v>70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2"/>
      <c r="M107" s="9">
        <v>530</v>
      </c>
      <c r="N107" s="201">
        <v>60514</v>
      </c>
      <c r="O107" s="201"/>
      <c r="P107" s="201"/>
      <c r="Q107" s="202">
        <v>50814</v>
      </c>
      <c r="R107" s="202"/>
      <c r="S107" s="202"/>
      <c r="T107" s="202"/>
      <c r="U107" s="202"/>
      <c r="V107" s="41"/>
    </row>
    <row r="108" spans="1:22" s="4" customFormat="1" ht="12.75">
      <c r="A108" s="210" t="s">
        <v>71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2"/>
      <c r="M108" s="9"/>
      <c r="N108" s="201"/>
      <c r="O108" s="201"/>
      <c r="P108" s="201"/>
      <c r="Q108" s="202"/>
      <c r="R108" s="202"/>
      <c r="S108" s="202"/>
      <c r="T108" s="202"/>
      <c r="U108" s="202"/>
      <c r="V108" s="41"/>
    </row>
    <row r="109" spans="1:22" s="4" customFormat="1" ht="12.75">
      <c r="A109" s="216" t="s">
        <v>72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3"/>
      <c r="M109" s="9">
        <v>540</v>
      </c>
      <c r="N109" s="201">
        <v>29455</v>
      </c>
      <c r="O109" s="201"/>
      <c r="P109" s="201"/>
      <c r="Q109" s="202">
        <v>29186</v>
      </c>
      <c r="R109" s="202"/>
      <c r="S109" s="202"/>
      <c r="T109" s="202"/>
      <c r="U109" s="202"/>
      <c r="V109" s="41"/>
    </row>
    <row r="110" spans="1:22" s="4" customFormat="1" ht="12.75">
      <c r="A110" s="216" t="s">
        <v>36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3"/>
      <c r="M110" s="9">
        <v>550</v>
      </c>
      <c r="N110" s="201"/>
      <c r="O110" s="201"/>
      <c r="P110" s="201"/>
      <c r="Q110" s="202"/>
      <c r="R110" s="202"/>
      <c r="S110" s="202"/>
      <c r="T110" s="202"/>
      <c r="U110" s="202"/>
      <c r="V110" s="41"/>
    </row>
    <row r="111" spans="1:22" s="4" customFormat="1" ht="12.75">
      <c r="A111" s="216" t="s">
        <v>73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3"/>
      <c r="M111" s="9">
        <v>560</v>
      </c>
      <c r="N111" s="201"/>
      <c r="O111" s="201"/>
      <c r="P111" s="201"/>
      <c r="Q111" s="202"/>
      <c r="R111" s="202"/>
      <c r="S111" s="202"/>
      <c r="T111" s="202"/>
      <c r="U111" s="202"/>
      <c r="V111" s="41"/>
    </row>
    <row r="112" spans="1:22" s="4" customFormat="1" ht="12.75">
      <c r="A112" s="216" t="s">
        <v>74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3"/>
      <c r="M112" s="9">
        <v>570</v>
      </c>
      <c r="N112" s="201"/>
      <c r="O112" s="201"/>
      <c r="P112" s="201"/>
      <c r="Q112" s="202"/>
      <c r="R112" s="202"/>
      <c r="S112" s="202"/>
      <c r="T112" s="202"/>
      <c r="U112" s="202"/>
      <c r="V112" s="41"/>
    </row>
    <row r="113" spans="1:22" s="4" customFormat="1" ht="12.75">
      <c r="A113" s="216" t="s">
        <v>75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3"/>
      <c r="M113" s="9">
        <v>580</v>
      </c>
      <c r="N113" s="201"/>
      <c r="O113" s="201"/>
      <c r="P113" s="201"/>
      <c r="Q113" s="202"/>
      <c r="R113" s="202"/>
      <c r="S113" s="202"/>
      <c r="T113" s="202"/>
      <c r="U113" s="202"/>
      <c r="V113" s="41"/>
    </row>
    <row r="114" spans="1:22" s="4" customFormat="1" ht="12.75">
      <c r="A114" s="216" t="s">
        <v>76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3"/>
      <c r="M114" s="9">
        <v>590</v>
      </c>
      <c r="N114" s="201"/>
      <c r="O114" s="201"/>
      <c r="P114" s="201"/>
      <c r="Q114" s="202"/>
      <c r="R114" s="202"/>
      <c r="S114" s="202"/>
      <c r="T114" s="202"/>
      <c r="U114" s="202"/>
      <c r="V114" s="41"/>
    </row>
    <row r="115" spans="1:22" s="4" customFormat="1" ht="12.75">
      <c r="A115" s="216" t="s">
        <v>39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3"/>
      <c r="M115" s="9">
        <v>600</v>
      </c>
      <c r="N115" s="201"/>
      <c r="O115" s="201"/>
      <c r="P115" s="201"/>
      <c r="Q115" s="202"/>
      <c r="R115" s="202"/>
      <c r="S115" s="202"/>
      <c r="T115" s="202"/>
      <c r="U115" s="202"/>
      <c r="V115" s="41"/>
    </row>
    <row r="116" spans="1:22" s="49" customFormat="1" ht="25.5" customHeight="1">
      <c r="A116" s="258" t="s">
        <v>143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60"/>
      <c r="M116" s="53" t="s">
        <v>137</v>
      </c>
      <c r="N116" s="285"/>
      <c r="O116" s="286"/>
      <c r="P116" s="287"/>
      <c r="Q116" s="282"/>
      <c r="R116" s="283"/>
      <c r="S116" s="283"/>
      <c r="T116" s="283"/>
      <c r="U116" s="284"/>
      <c r="V116" s="41"/>
    </row>
    <row r="117" spans="1:22" s="4" customFormat="1" ht="12.75">
      <c r="A117" s="210" t="s">
        <v>77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2"/>
      <c r="M117" s="9">
        <v>610</v>
      </c>
      <c r="N117" s="201">
        <v>9611</v>
      </c>
      <c r="O117" s="201"/>
      <c r="P117" s="201"/>
      <c r="Q117" s="202">
        <v>6728</v>
      </c>
      <c r="R117" s="202"/>
      <c r="S117" s="202"/>
      <c r="T117" s="202"/>
      <c r="U117" s="202"/>
      <c r="V117" s="41"/>
    </row>
    <row r="118" spans="1:22" s="4" customFormat="1" ht="12.75">
      <c r="A118" s="262" t="s">
        <v>78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4"/>
      <c r="M118" s="158">
        <v>620</v>
      </c>
      <c r="N118" s="271">
        <f>SUM(N104:P107,N109:P117)</f>
        <v>99580</v>
      </c>
      <c r="O118" s="271"/>
      <c r="P118" s="271"/>
      <c r="Q118" s="272">
        <f>SUM(Q104:U107,Q109:U117)</f>
        <v>102728</v>
      </c>
      <c r="R118" s="272"/>
      <c r="S118" s="272"/>
      <c r="T118" s="272"/>
      <c r="U118" s="272"/>
      <c r="V118" s="41"/>
    </row>
    <row r="119" spans="1:22" s="4" customFormat="1" ht="12.75">
      <c r="A119" s="265" t="s">
        <v>79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166">
        <v>630</v>
      </c>
      <c r="N119" s="273"/>
      <c r="O119" s="273"/>
      <c r="P119" s="273"/>
      <c r="Q119" s="274"/>
      <c r="R119" s="274"/>
      <c r="S119" s="274"/>
      <c r="T119" s="274"/>
      <c r="U119" s="274"/>
      <c r="V119" s="43"/>
    </row>
    <row r="120" spans="1:22" s="4" customFormat="1" ht="12.75">
      <c r="A120" s="261" t="s">
        <v>9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166">
        <v>640</v>
      </c>
      <c r="N120" s="270">
        <f>SUM(N87,N96,N102,N118,N119)</f>
        <v>529200</v>
      </c>
      <c r="O120" s="270"/>
      <c r="P120" s="270"/>
      <c r="Q120" s="239">
        <f>SUM(Q87,Q96,Q102,Q118,Q119)</f>
        <v>539265</v>
      </c>
      <c r="R120" s="239"/>
      <c r="S120" s="239"/>
      <c r="T120" s="239"/>
      <c r="U120" s="239"/>
      <c r="V120" s="43"/>
    </row>
    <row r="121" spans="1:3" s="152" customFormat="1" ht="12.75">
      <c r="A121" s="164"/>
      <c r="B121" s="164"/>
      <c r="C121" s="164"/>
    </row>
    <row r="122" spans="1:14" s="152" customFormat="1" ht="12.75">
      <c r="A122" s="155" t="s">
        <v>149</v>
      </c>
      <c r="D122" s="156"/>
      <c r="E122" s="156"/>
      <c r="F122" s="156"/>
      <c r="G122" s="156"/>
      <c r="H122" s="156"/>
      <c r="I122" s="156"/>
      <c r="J122" s="156"/>
      <c r="K122" s="156"/>
      <c r="L122" s="157"/>
      <c r="M122" s="157"/>
      <c r="N122" s="157"/>
    </row>
    <row r="123" spans="1:5" s="152" customFormat="1" ht="12.75">
      <c r="A123" s="155" t="s">
        <v>150</v>
      </c>
      <c r="D123" s="156"/>
      <c r="E123" s="156"/>
    </row>
    <row r="124" spans="1:5" s="152" customFormat="1" ht="12.75">
      <c r="A124" s="155"/>
      <c r="D124" s="156"/>
      <c r="E124" s="156"/>
    </row>
    <row r="125" spans="1:10" s="152" customFormat="1" ht="12.75">
      <c r="A125" s="233" t="s">
        <v>80</v>
      </c>
      <c r="B125" s="233"/>
      <c r="C125" s="233"/>
      <c r="J125" s="152" t="s">
        <v>165</v>
      </c>
    </row>
    <row r="126" spans="1:10" s="152" customFormat="1" ht="12.75">
      <c r="A126" s="156"/>
      <c r="B126" s="156"/>
      <c r="C126" s="156"/>
      <c r="J126" s="152" t="s">
        <v>166</v>
      </c>
    </row>
    <row r="127" spans="1:3" s="152" customFormat="1" ht="12.75">
      <c r="A127" s="156" t="s">
        <v>81</v>
      </c>
      <c r="B127" s="156"/>
      <c r="C127" s="156"/>
    </row>
    <row r="128" s="152" customFormat="1" ht="12.75"/>
    <row r="129" s="152" customFormat="1" ht="12.75"/>
    <row r="130" s="152" customFormat="1" ht="12.75"/>
    <row r="134" s="152" customFormat="1" ht="12.75"/>
  </sheetData>
  <sheetProtection/>
  <mergeCells count="327">
    <mergeCell ref="W1:Z4"/>
    <mergeCell ref="R92:T92"/>
    <mergeCell ref="A116:L116"/>
    <mergeCell ref="N116:P116"/>
    <mergeCell ref="Q116:U116"/>
    <mergeCell ref="A6:I6"/>
    <mergeCell ref="J6:M6"/>
    <mergeCell ref="Q91:U91"/>
    <mergeCell ref="Q93:U93"/>
    <mergeCell ref="N68:P68"/>
    <mergeCell ref="Q68:U68"/>
    <mergeCell ref="Q88:U88"/>
    <mergeCell ref="N71:P71"/>
    <mergeCell ref="Q71:U71"/>
    <mergeCell ref="Q69:U69"/>
    <mergeCell ref="N72:P72"/>
    <mergeCell ref="Q72:U72"/>
    <mergeCell ref="N73:P73"/>
    <mergeCell ref="Q73:U73"/>
    <mergeCell ref="N87:P87"/>
    <mergeCell ref="Q94:U94"/>
    <mergeCell ref="N91:P91"/>
    <mergeCell ref="N93:P93"/>
    <mergeCell ref="N94:P94"/>
    <mergeCell ref="Q66:U66"/>
    <mergeCell ref="A62:L62"/>
    <mergeCell ref="A63:L63"/>
    <mergeCell ref="A64:L64"/>
    <mergeCell ref="A65:L65"/>
    <mergeCell ref="N63:P63"/>
    <mergeCell ref="Q64:U64"/>
    <mergeCell ref="Q63:U63"/>
    <mergeCell ref="Q49:U49"/>
    <mergeCell ref="A46:L46"/>
    <mergeCell ref="Q60:U60"/>
    <mergeCell ref="Q65:U65"/>
    <mergeCell ref="N60:P60"/>
    <mergeCell ref="N49:P49"/>
    <mergeCell ref="A49:L49"/>
    <mergeCell ref="N51:P51"/>
    <mergeCell ref="N57:P57"/>
    <mergeCell ref="Q57:U57"/>
    <mergeCell ref="Q45:U45"/>
    <mergeCell ref="N48:P48"/>
    <mergeCell ref="N43:P43"/>
    <mergeCell ref="N45:P45"/>
    <mergeCell ref="N47:P47"/>
    <mergeCell ref="Q48:U48"/>
    <mergeCell ref="A39:L39"/>
    <mergeCell ref="A40:L40"/>
    <mergeCell ref="A44:L44"/>
    <mergeCell ref="L1:U1"/>
    <mergeCell ref="M3:O3"/>
    <mergeCell ref="Q21:U21"/>
    <mergeCell ref="Q22:U22"/>
    <mergeCell ref="Q5:U5"/>
    <mergeCell ref="Q6:U6"/>
    <mergeCell ref="Q7:U7"/>
    <mergeCell ref="Q3:R3"/>
    <mergeCell ref="T3:U3"/>
    <mergeCell ref="Q4:U4"/>
    <mergeCell ref="Q2:U2"/>
    <mergeCell ref="N114:P114"/>
    <mergeCell ref="Q114:U114"/>
    <mergeCell ref="N115:P115"/>
    <mergeCell ref="Q115:U115"/>
    <mergeCell ref="N120:P120"/>
    <mergeCell ref="Q120:U120"/>
    <mergeCell ref="N117:P117"/>
    <mergeCell ref="Q117:U117"/>
    <mergeCell ref="N118:P118"/>
    <mergeCell ref="Q118:U118"/>
    <mergeCell ref="N119:P119"/>
    <mergeCell ref="Q119:U119"/>
    <mergeCell ref="Q112:U112"/>
    <mergeCell ref="N113:P113"/>
    <mergeCell ref="Q113:U113"/>
    <mergeCell ref="N110:P110"/>
    <mergeCell ref="Q110:U110"/>
    <mergeCell ref="N111:P111"/>
    <mergeCell ref="Q111:U111"/>
    <mergeCell ref="N112:P112"/>
    <mergeCell ref="N108:P108"/>
    <mergeCell ref="Q108:U108"/>
    <mergeCell ref="N109:P109"/>
    <mergeCell ref="Q109:U109"/>
    <mergeCell ref="N106:P106"/>
    <mergeCell ref="Q106:U106"/>
    <mergeCell ref="N107:P107"/>
    <mergeCell ref="Q107:U107"/>
    <mergeCell ref="N104:P104"/>
    <mergeCell ref="Q104:U104"/>
    <mergeCell ref="N105:P105"/>
    <mergeCell ref="Q105:U105"/>
    <mergeCell ref="N102:P102"/>
    <mergeCell ref="Q102:U102"/>
    <mergeCell ref="N103:P103"/>
    <mergeCell ref="Q103:U103"/>
    <mergeCell ref="N100:P100"/>
    <mergeCell ref="Q100:U100"/>
    <mergeCell ref="N101:P101"/>
    <mergeCell ref="Q101:U101"/>
    <mergeCell ref="N99:P99"/>
    <mergeCell ref="Q99:U99"/>
    <mergeCell ref="N96:P96"/>
    <mergeCell ref="Q98:U98"/>
    <mergeCell ref="Q96:U96"/>
    <mergeCell ref="Q97:U97"/>
    <mergeCell ref="N97:P97"/>
    <mergeCell ref="Q95:U95"/>
    <mergeCell ref="N90:P90"/>
    <mergeCell ref="Q70:U70"/>
    <mergeCell ref="Q79:U79"/>
    <mergeCell ref="N80:P80"/>
    <mergeCell ref="Q80:U80"/>
    <mergeCell ref="Q76:U76"/>
    <mergeCell ref="N77:P77"/>
    <mergeCell ref="Q77:U77"/>
    <mergeCell ref="Q74:U74"/>
    <mergeCell ref="Q50:U50"/>
    <mergeCell ref="Q55:U55"/>
    <mergeCell ref="N56:P56"/>
    <mergeCell ref="Q56:U56"/>
    <mergeCell ref="N55:P55"/>
    <mergeCell ref="N50:P50"/>
    <mergeCell ref="N82:P82"/>
    <mergeCell ref="Q82:U82"/>
    <mergeCell ref="N81:P81"/>
    <mergeCell ref="R58:T58"/>
    <mergeCell ref="Q59:U59"/>
    <mergeCell ref="N59:P59"/>
    <mergeCell ref="N61:P61"/>
    <mergeCell ref="Q61:U61"/>
    <mergeCell ref="N62:P62"/>
    <mergeCell ref="Q62:U62"/>
    <mergeCell ref="Q90:U90"/>
    <mergeCell ref="N53:P53"/>
    <mergeCell ref="Q53:U53"/>
    <mergeCell ref="N54:P54"/>
    <mergeCell ref="Q54:U54"/>
    <mergeCell ref="Q67:U67"/>
    <mergeCell ref="R85:T85"/>
    <mergeCell ref="R86:T86"/>
    <mergeCell ref="N89:P89"/>
    <mergeCell ref="Q81:U81"/>
    <mergeCell ref="N95:P95"/>
    <mergeCell ref="Q89:U89"/>
    <mergeCell ref="Q51:U51"/>
    <mergeCell ref="N52:P52"/>
    <mergeCell ref="Q52:U52"/>
    <mergeCell ref="N88:P88"/>
    <mergeCell ref="Q87:U87"/>
    <mergeCell ref="Q78:U78"/>
    <mergeCell ref="N83:P83"/>
    <mergeCell ref="Q83:U83"/>
    <mergeCell ref="A14:M14"/>
    <mergeCell ref="A8:F8"/>
    <mergeCell ref="G8:M8"/>
    <mergeCell ref="N98:P98"/>
    <mergeCell ref="N64:P64"/>
    <mergeCell ref="N65:P65"/>
    <mergeCell ref="N66:P66"/>
    <mergeCell ref="N67:P67"/>
    <mergeCell ref="N69:P69"/>
    <mergeCell ref="N70:P70"/>
    <mergeCell ref="A118:L118"/>
    <mergeCell ref="A119:L119"/>
    <mergeCell ref="A102:L102"/>
    <mergeCell ref="A103:L103"/>
    <mergeCell ref="A104:L104"/>
    <mergeCell ref="A105:L105"/>
    <mergeCell ref="A106:L106"/>
    <mergeCell ref="A107:L107"/>
    <mergeCell ref="A120:L120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7:L117"/>
    <mergeCell ref="A96:L96"/>
    <mergeCell ref="A97:L97"/>
    <mergeCell ref="A98:L98"/>
    <mergeCell ref="A99:L99"/>
    <mergeCell ref="A100:L100"/>
    <mergeCell ref="A101:L101"/>
    <mergeCell ref="A88:L88"/>
    <mergeCell ref="A89:L89"/>
    <mergeCell ref="A90:L90"/>
    <mergeCell ref="A95:L95"/>
    <mergeCell ref="A91:L91"/>
    <mergeCell ref="A92:L92"/>
    <mergeCell ref="A93:L93"/>
    <mergeCell ref="A94:L94"/>
    <mergeCell ref="A84:L84"/>
    <mergeCell ref="A85:L85"/>
    <mergeCell ref="A86:L86"/>
    <mergeCell ref="A87:L87"/>
    <mergeCell ref="A80:L80"/>
    <mergeCell ref="A81:L81"/>
    <mergeCell ref="A82:L82"/>
    <mergeCell ref="A83:L83"/>
    <mergeCell ref="A79:L79"/>
    <mergeCell ref="N76:P76"/>
    <mergeCell ref="A74:L74"/>
    <mergeCell ref="A76:L76"/>
    <mergeCell ref="A77:L77"/>
    <mergeCell ref="N78:P78"/>
    <mergeCell ref="N79:P79"/>
    <mergeCell ref="N74:P74"/>
    <mergeCell ref="A67:L67"/>
    <mergeCell ref="A78:L78"/>
    <mergeCell ref="A69:L69"/>
    <mergeCell ref="A66:L66"/>
    <mergeCell ref="A68:L68"/>
    <mergeCell ref="A70:L70"/>
    <mergeCell ref="A73:L73"/>
    <mergeCell ref="A71:L71"/>
    <mergeCell ref="A72:L72"/>
    <mergeCell ref="A58:L58"/>
    <mergeCell ref="A59:L59"/>
    <mergeCell ref="A60:L60"/>
    <mergeCell ref="A61:L61"/>
    <mergeCell ref="A56:L56"/>
    <mergeCell ref="A57:L57"/>
    <mergeCell ref="A50:L50"/>
    <mergeCell ref="A51:L51"/>
    <mergeCell ref="A52:L52"/>
    <mergeCell ref="A53:L53"/>
    <mergeCell ref="A54:L54"/>
    <mergeCell ref="A55:L55"/>
    <mergeCell ref="A47:L47"/>
    <mergeCell ref="A48:L48"/>
    <mergeCell ref="A41:L41"/>
    <mergeCell ref="A42:L42"/>
    <mergeCell ref="A43:L43"/>
    <mergeCell ref="A45:L45"/>
    <mergeCell ref="A37:L37"/>
    <mergeCell ref="A38:L38"/>
    <mergeCell ref="A34:L34"/>
    <mergeCell ref="A36:L36"/>
    <mergeCell ref="A35:L35"/>
    <mergeCell ref="Q33:U33"/>
    <mergeCell ref="A27:L27"/>
    <mergeCell ref="A28:L28"/>
    <mergeCell ref="A29:L29"/>
    <mergeCell ref="A30:L30"/>
    <mergeCell ref="A31:L31"/>
    <mergeCell ref="A32:L32"/>
    <mergeCell ref="A33:L33"/>
    <mergeCell ref="N42:P42"/>
    <mergeCell ref="Q47:U47"/>
    <mergeCell ref="N29:P29"/>
    <mergeCell ref="Q29:U29"/>
    <mergeCell ref="Q30:U30"/>
    <mergeCell ref="N30:P30"/>
    <mergeCell ref="N46:P46"/>
    <mergeCell ref="Q46:U46"/>
    <mergeCell ref="N44:P44"/>
    <mergeCell ref="Q41:U41"/>
    <mergeCell ref="N26:P26"/>
    <mergeCell ref="Q44:U44"/>
    <mergeCell ref="N38:P38"/>
    <mergeCell ref="Q38:U38"/>
    <mergeCell ref="N39:P39"/>
    <mergeCell ref="Q39:U39"/>
    <mergeCell ref="N40:P40"/>
    <mergeCell ref="Q40:U40"/>
    <mergeCell ref="Q42:U42"/>
    <mergeCell ref="Q43:U43"/>
    <mergeCell ref="N22:P22"/>
    <mergeCell ref="Q23:U23"/>
    <mergeCell ref="R36:T36"/>
    <mergeCell ref="N34:P34"/>
    <mergeCell ref="Q34:U34"/>
    <mergeCell ref="N35:P35"/>
    <mergeCell ref="Q24:U24"/>
    <mergeCell ref="N31:P31"/>
    <mergeCell ref="Q31:U31"/>
    <mergeCell ref="N33:P33"/>
    <mergeCell ref="N25:P25"/>
    <mergeCell ref="N24:P24"/>
    <mergeCell ref="A23:L23"/>
    <mergeCell ref="A24:L24"/>
    <mergeCell ref="A25:L25"/>
    <mergeCell ref="N23:P23"/>
    <mergeCell ref="A7:F7"/>
    <mergeCell ref="A26:L26"/>
    <mergeCell ref="N37:P37"/>
    <mergeCell ref="Q37:U37"/>
    <mergeCell ref="Q26:U26"/>
    <mergeCell ref="Q28:U28"/>
    <mergeCell ref="R27:T27"/>
    <mergeCell ref="R32:T32"/>
    <mergeCell ref="Q35:U35"/>
    <mergeCell ref="N28:P28"/>
    <mergeCell ref="D4:M4"/>
    <mergeCell ref="A4:C4"/>
    <mergeCell ref="A5:B5"/>
    <mergeCell ref="C5:M5"/>
    <mergeCell ref="A125:C125"/>
    <mergeCell ref="A12:M12"/>
    <mergeCell ref="Q13:R13"/>
    <mergeCell ref="Q25:U25"/>
    <mergeCell ref="Q19:U19"/>
    <mergeCell ref="M19:P19"/>
    <mergeCell ref="E17:J17"/>
    <mergeCell ref="A21:L21"/>
    <mergeCell ref="A22:L22"/>
    <mergeCell ref="N21:P21"/>
    <mergeCell ref="Q14:R14"/>
    <mergeCell ref="W5:Z11"/>
    <mergeCell ref="A13:M13"/>
    <mergeCell ref="C11:M11"/>
    <mergeCell ref="A11:B11"/>
    <mergeCell ref="G10:M10"/>
    <mergeCell ref="G9:M9"/>
    <mergeCell ref="A9:F9"/>
    <mergeCell ref="Q9:U9"/>
    <mergeCell ref="G7:M7"/>
    <mergeCell ref="W12:Z13"/>
    <mergeCell ref="A10:F10"/>
    <mergeCell ref="Q8:U8"/>
    <mergeCell ref="Q10:U10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showGridLines="0" showZeros="0" zoomScalePageLayoutView="0" workbookViewId="0" topLeftCell="A47">
      <selection activeCell="Q67" sqref="Q67:U67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36" bestFit="1" customWidth="1"/>
    <col min="14" max="14" width="1.83203125" style="36" customWidth="1"/>
    <col min="15" max="15" width="16.83203125" style="66" customWidth="1"/>
    <col min="16" max="16" width="1.83203125" style="36" bestFit="1" customWidth="1"/>
    <col min="17" max="17" width="1.83203125" style="67" customWidth="1"/>
    <col min="18" max="18" width="4.83203125" style="36" customWidth="1"/>
    <col min="19" max="19" width="6.5" style="36" customWidth="1"/>
    <col min="20" max="20" width="5" style="36" customWidth="1"/>
    <col min="21" max="21" width="1.83203125" style="36" bestFit="1" customWidth="1"/>
    <col min="22" max="22" width="7.16015625" style="36" customWidth="1"/>
    <col min="23" max="23" width="12.83203125" style="1" customWidth="1"/>
    <col min="24" max="24" width="13.5" style="1" customWidth="1"/>
    <col min="25" max="25" width="12.5" style="1" customWidth="1"/>
    <col min="26" max="26" width="11" style="1" customWidth="1"/>
    <col min="27" max="16384" width="9.33203125" style="1" customWidth="1"/>
  </cols>
  <sheetData>
    <row r="1" spans="11:26" s="68" customFormat="1" ht="36.75" customHeight="1">
      <c r="K1" s="173"/>
      <c r="L1" s="306" t="s">
        <v>115</v>
      </c>
      <c r="M1" s="306"/>
      <c r="N1" s="306"/>
      <c r="O1" s="306"/>
      <c r="P1" s="306"/>
      <c r="Q1" s="306"/>
      <c r="R1" s="306"/>
      <c r="S1" s="306"/>
      <c r="T1" s="306"/>
      <c r="U1" s="306"/>
      <c r="V1" s="69"/>
      <c r="W1" s="347" t="s">
        <v>116</v>
      </c>
      <c r="X1" s="347"/>
      <c r="Y1" s="347"/>
      <c r="Z1" s="347"/>
    </row>
    <row r="2" spans="1:26" s="71" customFormat="1" ht="12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O2" s="174"/>
      <c r="P2" s="174"/>
      <c r="Q2" s="307" t="s">
        <v>82</v>
      </c>
      <c r="R2" s="308"/>
      <c r="S2" s="308"/>
      <c r="T2" s="308"/>
      <c r="U2" s="309"/>
      <c r="V2" s="70"/>
      <c r="W2" s="347"/>
      <c r="X2" s="347"/>
      <c r="Y2" s="347"/>
      <c r="Z2" s="347"/>
    </row>
    <row r="3" spans="1:26" s="71" customFormat="1" ht="12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M3" s="310" t="s">
        <v>100</v>
      </c>
      <c r="N3" s="310"/>
      <c r="O3" s="310"/>
      <c r="P3" s="177"/>
      <c r="Q3" s="223" t="str">
        <f>'Для розрахунків'!Q3:R3</f>
        <v>2012</v>
      </c>
      <c r="R3" s="311"/>
      <c r="S3" s="15" t="str">
        <f>'Для розрахунків'!S3</f>
        <v>06</v>
      </c>
      <c r="T3" s="312" t="s">
        <v>97</v>
      </c>
      <c r="U3" s="313"/>
      <c r="V3" s="72"/>
      <c r="W3" s="347"/>
      <c r="X3" s="347"/>
      <c r="Y3" s="347"/>
      <c r="Z3" s="347"/>
    </row>
    <row r="4" spans="1:26" s="71" customFormat="1" ht="12.75" customHeight="1">
      <c r="A4" s="315" t="s">
        <v>0</v>
      </c>
      <c r="B4" s="315"/>
      <c r="C4" s="315"/>
      <c r="D4" s="383" t="str">
        <f>'Для розрахунків'!D4:M4</f>
        <v>ПАТ "Хмельницькобленерго"</v>
      </c>
      <c r="E4" s="382"/>
      <c r="F4" s="382"/>
      <c r="G4" s="382"/>
      <c r="H4" s="382"/>
      <c r="I4" s="382"/>
      <c r="J4" s="382"/>
      <c r="K4" s="382"/>
      <c r="L4" s="382"/>
      <c r="M4" s="382"/>
      <c r="O4" s="178" t="s">
        <v>1</v>
      </c>
      <c r="P4" s="178"/>
      <c r="Q4" s="223" t="str">
        <f>'Для розрахунків'!Q4:U4</f>
        <v>22767506</v>
      </c>
      <c r="R4" s="314"/>
      <c r="S4" s="314"/>
      <c r="T4" s="314"/>
      <c r="U4" s="311"/>
      <c r="V4" s="73"/>
      <c r="W4" s="392" t="s">
        <v>117</v>
      </c>
      <c r="X4" s="392"/>
      <c r="Y4" s="392"/>
      <c r="Z4" s="392"/>
    </row>
    <row r="5" spans="1:26" s="71" customFormat="1" ht="12.75" customHeight="1">
      <c r="A5" s="315" t="s">
        <v>2</v>
      </c>
      <c r="B5" s="315"/>
      <c r="C5" s="384" t="str">
        <f>'Для розрахунків'!C5:M5</f>
        <v>Україна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O5" s="178" t="s">
        <v>3</v>
      </c>
      <c r="P5" s="179"/>
      <c r="Q5" s="223" t="str">
        <f>'Для розрахунків'!Q5:U5</f>
        <v>6810100000</v>
      </c>
      <c r="R5" s="314"/>
      <c r="S5" s="314"/>
      <c r="T5" s="314"/>
      <c r="U5" s="311"/>
      <c r="V5" s="73"/>
      <c r="W5" s="392"/>
      <c r="X5" s="392"/>
      <c r="Y5" s="392"/>
      <c r="Z5" s="392"/>
    </row>
    <row r="6" spans="1:26" s="71" customFormat="1" ht="12.75" customHeight="1">
      <c r="A6" s="388" t="s">
        <v>120</v>
      </c>
      <c r="B6" s="388"/>
      <c r="C6" s="388"/>
      <c r="D6" s="388"/>
      <c r="E6" s="388"/>
      <c r="F6" s="388"/>
      <c r="G6" s="388"/>
      <c r="H6" s="388"/>
      <c r="I6" s="388"/>
      <c r="J6" s="386">
        <f>'Для розрахунків'!J6:M6</f>
        <v>0</v>
      </c>
      <c r="K6" s="387"/>
      <c r="L6" s="387"/>
      <c r="M6" s="387"/>
      <c r="O6" s="178" t="s">
        <v>121</v>
      </c>
      <c r="P6" s="179"/>
      <c r="Q6" s="223" t="str">
        <f>'Для розрахунків'!Q6:U6</f>
        <v>230</v>
      </c>
      <c r="R6" s="314"/>
      <c r="S6" s="314"/>
      <c r="T6" s="314"/>
      <c r="U6" s="311"/>
      <c r="V6" s="73"/>
      <c r="W6" s="392"/>
      <c r="X6" s="392"/>
      <c r="Y6" s="392"/>
      <c r="Z6" s="392"/>
    </row>
    <row r="7" spans="1:26" s="71" customFormat="1" ht="12.75" customHeight="1">
      <c r="A7" s="315" t="s">
        <v>4</v>
      </c>
      <c r="B7" s="315"/>
      <c r="C7" s="315"/>
      <c r="D7" s="315"/>
      <c r="E7" s="315"/>
      <c r="F7" s="315"/>
      <c r="G7" s="232" t="str">
        <f>'Для розрахунків'!G7:M7</f>
        <v>НАК "Енергетична компанія України"</v>
      </c>
      <c r="H7" s="382"/>
      <c r="I7" s="382"/>
      <c r="J7" s="382"/>
      <c r="K7" s="382"/>
      <c r="L7" s="382"/>
      <c r="M7" s="382"/>
      <c r="O7" s="178" t="s">
        <v>5</v>
      </c>
      <c r="P7" s="179"/>
      <c r="Q7" s="223">
        <f>'Для розрахунків'!Q7:U7</f>
        <v>0</v>
      </c>
      <c r="R7" s="314"/>
      <c r="S7" s="314"/>
      <c r="T7" s="314"/>
      <c r="U7" s="311"/>
      <c r="V7" s="73"/>
      <c r="W7" s="392"/>
      <c r="X7" s="392"/>
      <c r="Y7" s="392"/>
      <c r="Z7" s="392"/>
    </row>
    <row r="8" spans="1:26" s="71" customFormat="1" ht="12.75" customHeight="1">
      <c r="A8" s="315" t="s">
        <v>6</v>
      </c>
      <c r="B8" s="315"/>
      <c r="C8" s="315"/>
      <c r="D8" s="315"/>
      <c r="E8" s="315"/>
      <c r="F8" s="315"/>
      <c r="G8" s="266" t="str">
        <f>'Для розрахунків'!G8:M8</f>
        <v>Розп та постачання електроенергії</v>
      </c>
      <c r="H8" s="316"/>
      <c r="I8" s="316"/>
      <c r="J8" s="316"/>
      <c r="K8" s="316"/>
      <c r="L8" s="316"/>
      <c r="M8" s="316"/>
      <c r="O8" s="178" t="s">
        <v>7</v>
      </c>
      <c r="P8" s="179"/>
      <c r="Q8" s="223" t="str">
        <f>'Для розрахунків'!Q8:U8</f>
        <v>35.13,35.14</v>
      </c>
      <c r="R8" s="314"/>
      <c r="S8" s="314"/>
      <c r="T8" s="314"/>
      <c r="U8" s="311"/>
      <c r="V8" s="73"/>
      <c r="W8" s="392"/>
      <c r="X8" s="392"/>
      <c r="Y8" s="392"/>
      <c r="Z8" s="392"/>
    </row>
    <row r="9" spans="1:26" s="71" customFormat="1" ht="12.75" customHeight="1">
      <c r="A9" s="298" t="s">
        <v>152</v>
      </c>
      <c r="B9" s="298"/>
      <c r="C9" s="298"/>
      <c r="D9" s="298"/>
      <c r="E9" s="298"/>
      <c r="F9" s="298"/>
      <c r="G9" s="299" t="str">
        <f>'Для розрахунків'!G9:M9</f>
        <v>3460</v>
      </c>
      <c r="H9" s="300"/>
      <c r="I9" s="300"/>
      <c r="J9" s="300"/>
      <c r="K9" s="300"/>
      <c r="L9" s="300"/>
      <c r="M9" s="300"/>
      <c r="N9" s="180"/>
      <c r="O9" s="181"/>
      <c r="P9" s="181"/>
      <c r="Q9" s="223">
        <f>'Для розрахунків'!Q9:U9</f>
        <v>0</v>
      </c>
      <c r="R9" s="314"/>
      <c r="S9" s="314"/>
      <c r="T9" s="314"/>
      <c r="U9" s="311"/>
      <c r="V9" s="73"/>
      <c r="W9" s="393" t="s">
        <v>104</v>
      </c>
      <c r="X9" s="393"/>
      <c r="Y9" s="393"/>
      <c r="Z9" s="393"/>
    </row>
    <row r="10" spans="1:26" s="71" customFormat="1" ht="12.75" customHeight="1">
      <c r="A10" s="301" t="s">
        <v>8</v>
      </c>
      <c r="B10" s="301"/>
      <c r="C10" s="301"/>
      <c r="D10" s="301"/>
      <c r="E10" s="301"/>
      <c r="F10" s="180"/>
      <c r="G10" s="302"/>
      <c r="H10" s="303"/>
      <c r="I10" s="303"/>
      <c r="J10" s="303"/>
      <c r="K10" s="303"/>
      <c r="L10" s="303"/>
      <c r="M10" s="303"/>
      <c r="N10" s="182"/>
      <c r="O10" s="181"/>
      <c r="P10" s="181"/>
      <c r="Q10" s="223">
        <f>'Для розрахунків'!Q10:U10</f>
        <v>0</v>
      </c>
      <c r="R10" s="314"/>
      <c r="S10" s="314"/>
      <c r="T10" s="314"/>
      <c r="U10" s="311"/>
      <c r="V10" s="73"/>
      <c r="W10" s="85"/>
      <c r="X10" s="85"/>
      <c r="Y10" s="85"/>
      <c r="Z10" s="85"/>
    </row>
    <row r="11" spans="1:26" s="152" customFormat="1" ht="12.75" customHeight="1">
      <c r="A11" s="304" t="s">
        <v>83</v>
      </c>
      <c r="B11" s="304"/>
      <c r="C11" s="229" t="str">
        <f>'Для розрахунків'!C11:M11</f>
        <v>м.Хмельницький, вул.Храновського,11А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184"/>
      <c r="O11" s="185"/>
      <c r="P11" s="185"/>
      <c r="Q11" s="185"/>
      <c r="R11" s="180"/>
      <c r="S11" s="180"/>
      <c r="T11" s="180"/>
      <c r="U11" s="180"/>
      <c r="W11" s="85"/>
      <c r="X11" s="85"/>
      <c r="Y11" s="85"/>
      <c r="Z11" s="85"/>
    </row>
    <row r="12" spans="1:26" s="152" customFormat="1" ht="12.75" customHeight="1">
      <c r="A12" s="304" t="s">
        <v>146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186"/>
      <c r="O12" s="186"/>
      <c r="P12" s="187"/>
      <c r="Q12" s="187"/>
      <c r="R12" s="187"/>
      <c r="S12" s="187"/>
      <c r="T12" s="187"/>
      <c r="U12" s="187"/>
      <c r="W12" s="85"/>
      <c r="X12" s="85"/>
      <c r="Y12" s="85"/>
      <c r="Z12" s="85"/>
    </row>
    <row r="13" spans="1:26" s="152" customFormat="1" ht="12.75" customHeight="1">
      <c r="A13" s="304" t="s">
        <v>147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186"/>
      <c r="O13" s="188"/>
      <c r="P13" s="187"/>
      <c r="Q13" s="226">
        <f>'Для розрахунків'!Q13:R13</f>
        <v>0</v>
      </c>
      <c r="R13" s="297"/>
      <c r="S13" s="187"/>
      <c r="T13" s="187"/>
      <c r="U13" s="187"/>
      <c r="W13" s="85"/>
      <c r="X13" s="85"/>
      <c r="Y13" s="85"/>
      <c r="Z13" s="85"/>
    </row>
    <row r="14" spans="1:26" s="74" customFormat="1" ht="12.75" customHeight="1">
      <c r="A14" s="304" t="s">
        <v>148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186"/>
      <c r="O14" s="189"/>
      <c r="P14" s="187"/>
      <c r="Q14" s="226" t="str">
        <f>'Для розрахунків'!Q14:R14</f>
        <v>v</v>
      </c>
      <c r="R14" s="297"/>
      <c r="S14" s="187"/>
      <c r="T14" s="187"/>
      <c r="U14" s="187"/>
      <c r="V14" s="75"/>
      <c r="W14" s="47"/>
      <c r="X14" s="47"/>
      <c r="Y14" s="47"/>
      <c r="Z14" s="47"/>
    </row>
    <row r="15" spans="1:26" s="74" customFormat="1" ht="12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6"/>
      <c r="O15" s="189"/>
      <c r="P15" s="187"/>
      <c r="Q15" s="190"/>
      <c r="R15" s="190"/>
      <c r="S15" s="187"/>
      <c r="T15" s="187"/>
      <c r="U15" s="187"/>
      <c r="V15" s="75"/>
      <c r="W15" s="47"/>
      <c r="X15" s="47"/>
      <c r="Y15" s="47"/>
      <c r="Z15" s="47"/>
    </row>
    <row r="16" spans="1:26" s="77" customFormat="1" ht="12.75" customHeight="1">
      <c r="A16" s="91"/>
      <c r="B16" s="92"/>
      <c r="C16" s="92"/>
      <c r="D16" s="92"/>
      <c r="E16" s="92"/>
      <c r="F16" s="92"/>
      <c r="G16" s="92"/>
      <c r="H16" s="92"/>
      <c r="I16" s="92" t="s">
        <v>9</v>
      </c>
      <c r="J16" s="91"/>
      <c r="K16" s="92"/>
      <c r="L16" s="92"/>
      <c r="M16" s="93"/>
      <c r="N16" s="93"/>
      <c r="O16" s="93"/>
      <c r="P16" s="93"/>
      <c r="Q16" s="94"/>
      <c r="R16" s="93"/>
      <c r="S16" s="93"/>
      <c r="T16" s="93"/>
      <c r="U16" s="94"/>
      <c r="V16" s="76"/>
      <c r="W16" s="1"/>
      <c r="X16" s="1"/>
      <c r="Y16" s="1"/>
      <c r="Z16" s="1"/>
    </row>
    <row r="17" spans="1:26" s="78" customFormat="1" ht="12.75" customHeight="1">
      <c r="A17" s="91"/>
      <c r="B17" s="92"/>
      <c r="C17" s="92"/>
      <c r="D17" s="92" t="s">
        <v>101</v>
      </c>
      <c r="E17" s="380" t="str">
        <f>'Для розрахунків'!E17:J17</f>
        <v>30 червня </v>
      </c>
      <c r="F17" s="381"/>
      <c r="G17" s="381"/>
      <c r="H17" s="381"/>
      <c r="I17" s="381"/>
      <c r="J17" s="381"/>
      <c r="K17" s="95" t="s">
        <v>102</v>
      </c>
      <c r="L17" s="191" t="str">
        <f>'Для розрахунків'!L17</f>
        <v>12</v>
      </c>
      <c r="M17" s="96" t="s">
        <v>103</v>
      </c>
      <c r="N17" s="93"/>
      <c r="O17" s="93"/>
      <c r="P17" s="93"/>
      <c r="Q17" s="94"/>
      <c r="R17" s="93"/>
      <c r="S17" s="93"/>
      <c r="T17" s="93"/>
      <c r="U17" s="94"/>
      <c r="V17" s="79"/>
      <c r="W17" s="1"/>
      <c r="X17" s="1"/>
      <c r="Y17" s="1"/>
      <c r="Z17" s="1"/>
    </row>
    <row r="18" spans="1:21" ht="6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90"/>
      <c r="N18" s="90"/>
      <c r="O18" s="97"/>
      <c r="P18" s="90"/>
      <c r="Q18" s="98"/>
      <c r="R18" s="90"/>
      <c r="S18" s="90"/>
      <c r="T18" s="90"/>
      <c r="U18" s="90"/>
    </row>
    <row r="19" spans="1:26" ht="12.75">
      <c r="A19" s="99"/>
      <c r="B19" s="99"/>
      <c r="C19" s="99"/>
      <c r="D19" s="99"/>
      <c r="E19" s="99"/>
      <c r="F19" s="99"/>
      <c r="G19" s="99"/>
      <c r="H19" s="99"/>
      <c r="I19" s="100" t="s">
        <v>10</v>
      </c>
      <c r="J19" s="100"/>
      <c r="K19" s="100"/>
      <c r="L19" s="100"/>
      <c r="M19" s="400" t="s">
        <v>11</v>
      </c>
      <c r="N19" s="400"/>
      <c r="O19" s="400"/>
      <c r="P19" s="401"/>
      <c r="Q19" s="397">
        <v>1801001</v>
      </c>
      <c r="R19" s="398"/>
      <c r="S19" s="398"/>
      <c r="T19" s="398"/>
      <c r="U19" s="399"/>
      <c r="W19" s="6"/>
      <c r="X19" s="6"/>
      <c r="Y19" s="6"/>
      <c r="Z19" s="6"/>
    </row>
    <row r="20" spans="1:22" s="6" customFormat="1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2"/>
      <c r="O20" s="103"/>
      <c r="P20" s="102"/>
      <c r="Q20" s="104"/>
      <c r="R20" s="102"/>
      <c r="S20" s="102"/>
      <c r="T20" s="102"/>
      <c r="U20" s="102"/>
      <c r="V20" s="40"/>
    </row>
    <row r="21" spans="1:26" s="6" customFormat="1" ht="25.5">
      <c r="A21" s="369" t="s">
        <v>12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1"/>
      <c r="M21" s="105" t="s">
        <v>13</v>
      </c>
      <c r="N21" s="377" t="s">
        <v>14</v>
      </c>
      <c r="O21" s="378"/>
      <c r="P21" s="379"/>
      <c r="Q21" s="377" t="s">
        <v>15</v>
      </c>
      <c r="R21" s="378"/>
      <c r="S21" s="378"/>
      <c r="T21" s="378"/>
      <c r="U21" s="379"/>
      <c r="V21" s="40"/>
      <c r="W21" s="4"/>
      <c r="X21" s="4"/>
      <c r="Y21" s="4"/>
      <c r="Z21" s="4"/>
    </row>
    <row r="22" spans="1:22" s="4" customFormat="1" ht="12.75">
      <c r="A22" s="369">
        <v>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1"/>
      <c r="M22" s="105">
        <v>2</v>
      </c>
      <c r="N22" s="377">
        <v>3</v>
      </c>
      <c r="O22" s="378"/>
      <c r="P22" s="379"/>
      <c r="Q22" s="377">
        <v>4</v>
      </c>
      <c r="R22" s="378"/>
      <c r="S22" s="378"/>
      <c r="T22" s="378"/>
      <c r="U22" s="379"/>
      <c r="V22" s="41"/>
    </row>
    <row r="23" spans="1:22" s="4" customFormat="1" ht="12.75">
      <c r="A23" s="328" t="s">
        <v>16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30"/>
      <c r="M23" s="106"/>
      <c r="N23" s="344"/>
      <c r="O23" s="345"/>
      <c r="P23" s="346"/>
      <c r="Q23" s="338"/>
      <c r="R23" s="339"/>
      <c r="S23" s="339"/>
      <c r="T23" s="339"/>
      <c r="U23" s="340"/>
      <c r="V23" s="41"/>
    </row>
    <row r="24" spans="1:22" s="4" customFormat="1" ht="12.75">
      <c r="A24" s="341" t="s">
        <v>17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3"/>
      <c r="M24" s="106"/>
      <c r="N24" s="344"/>
      <c r="O24" s="345"/>
      <c r="P24" s="346"/>
      <c r="Q24" s="338"/>
      <c r="R24" s="339"/>
      <c r="S24" s="339"/>
      <c r="T24" s="339"/>
      <c r="U24" s="340"/>
      <c r="V24" s="41"/>
    </row>
    <row r="25" spans="1:22" s="4" customFormat="1" ht="12.75">
      <c r="A25" s="336" t="s">
        <v>18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4"/>
      <c r="M25" s="106" t="s">
        <v>84</v>
      </c>
      <c r="N25" s="344">
        <f>IF('Для розрахунків'!N25:P25=0,"-",'Для розрахунків'!N25:P25)</f>
        <v>3455</v>
      </c>
      <c r="O25" s="345"/>
      <c r="P25" s="346"/>
      <c r="Q25" s="338">
        <f>IF('Для розрахунків'!Q25:U25=0,"-",'Для розрахунків'!Q25:U25)</f>
        <v>2437</v>
      </c>
      <c r="R25" s="339"/>
      <c r="S25" s="339"/>
      <c r="T25" s="339"/>
      <c r="U25" s="340"/>
      <c r="V25" s="41"/>
    </row>
    <row r="26" spans="1:22" s="4" customFormat="1" ht="12.75">
      <c r="A26" s="336" t="s">
        <v>19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4"/>
      <c r="M26" s="106" t="s">
        <v>85</v>
      </c>
      <c r="N26" s="344">
        <f>IF('Для розрахунків'!N26:P26=0,"-",'Для розрахунків'!N26:P26)</f>
        <v>4944</v>
      </c>
      <c r="O26" s="345"/>
      <c r="P26" s="346"/>
      <c r="Q26" s="338">
        <f>IF('Для розрахунків'!Q26:U26=0,"-",'Для розрахунків'!Q26:U26)</f>
        <v>4023</v>
      </c>
      <c r="R26" s="339"/>
      <c r="S26" s="339"/>
      <c r="T26" s="339"/>
      <c r="U26" s="340"/>
      <c r="V26" s="42"/>
    </row>
    <row r="27" spans="1:22" s="4" customFormat="1" ht="12.75">
      <c r="A27" s="336" t="s">
        <v>20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4"/>
      <c r="M27" s="106" t="s">
        <v>86</v>
      </c>
      <c r="N27" s="107" t="s">
        <v>98</v>
      </c>
      <c r="O27" s="108">
        <f>IF('Для розрахунків'!O27=0,"-",'Для розрахунків'!O27)</f>
        <v>1489</v>
      </c>
      <c r="P27" s="109" t="s">
        <v>99</v>
      </c>
      <c r="Q27" s="110" t="s">
        <v>98</v>
      </c>
      <c r="R27" s="376">
        <f>IF('Для розрахунків'!R27:T27=0,"-",'Для розрахунків'!R27:T27)</f>
        <v>1586</v>
      </c>
      <c r="S27" s="376"/>
      <c r="T27" s="376"/>
      <c r="U27" s="111" t="s">
        <v>99</v>
      </c>
      <c r="V27" s="41"/>
    </row>
    <row r="28" spans="1:22" s="4" customFormat="1" ht="12.75">
      <c r="A28" s="341" t="s">
        <v>144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3"/>
      <c r="M28" s="106" t="s">
        <v>87</v>
      </c>
      <c r="N28" s="344" t="str">
        <f>IF('Для розрахунків'!N28:P28=0,"-",'Для розрахунків'!N28:P28)</f>
        <v>-</v>
      </c>
      <c r="O28" s="345"/>
      <c r="P28" s="346"/>
      <c r="Q28" s="338" t="str">
        <f>IF('Для розрахунків'!Q28:U28=0,"-",'Для розрахунків'!Q28:U28)</f>
        <v>-</v>
      </c>
      <c r="R28" s="339"/>
      <c r="S28" s="339"/>
      <c r="T28" s="339"/>
      <c r="U28" s="340"/>
      <c r="V28" s="41"/>
    </row>
    <row r="29" spans="1:22" s="4" customFormat="1" ht="12.75">
      <c r="A29" s="341" t="s">
        <v>21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3"/>
      <c r="M29" s="106"/>
      <c r="N29" s="344"/>
      <c r="O29" s="345"/>
      <c r="P29" s="346"/>
      <c r="Q29" s="338"/>
      <c r="R29" s="339"/>
      <c r="S29" s="339"/>
      <c r="T29" s="339"/>
      <c r="U29" s="340"/>
      <c r="V29" s="41"/>
    </row>
    <row r="30" spans="1:22" s="4" customFormat="1" ht="12.75">
      <c r="A30" s="336" t="s">
        <v>18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4"/>
      <c r="M30" s="106" t="s">
        <v>88</v>
      </c>
      <c r="N30" s="344">
        <f>IF('Для розрахунків'!N30:P30=0,"-",'Для розрахунків'!N30:P30)</f>
        <v>453933</v>
      </c>
      <c r="O30" s="345"/>
      <c r="P30" s="346"/>
      <c r="Q30" s="338">
        <f>IF('Для розрахунків'!Q30:U30=0,"-",'Для розрахунків'!Q30:U30)</f>
        <v>458227</v>
      </c>
      <c r="R30" s="339"/>
      <c r="S30" s="339"/>
      <c r="T30" s="339"/>
      <c r="U30" s="340"/>
      <c r="V30" s="41"/>
    </row>
    <row r="31" spans="1:22" s="4" customFormat="1" ht="12.75">
      <c r="A31" s="336" t="s">
        <v>19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4"/>
      <c r="M31" s="106" t="s">
        <v>89</v>
      </c>
      <c r="N31" s="335">
        <f>IF('Для розрахунків'!N31:P31=0,"-",'Для розрахунків'!N31:P31)</f>
        <v>1742627</v>
      </c>
      <c r="O31" s="335"/>
      <c r="P31" s="335"/>
      <c r="Q31" s="331">
        <f>IF('Для розрахунків'!Q31:U31=0,"-",'Для розрахунків'!Q31:U31)</f>
        <v>1764459</v>
      </c>
      <c r="R31" s="331"/>
      <c r="S31" s="331"/>
      <c r="T31" s="331"/>
      <c r="U31" s="331"/>
      <c r="V31" s="42"/>
    </row>
    <row r="32" spans="1:22" s="4" customFormat="1" ht="12.75">
      <c r="A32" s="336" t="s">
        <v>22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4"/>
      <c r="M32" s="106" t="s">
        <v>90</v>
      </c>
      <c r="N32" s="107" t="s">
        <v>98</v>
      </c>
      <c r="O32" s="112">
        <f>IF('Для розрахунків'!O32&gt;0,'Для розрахунків'!O32,"-")</f>
        <v>1288694</v>
      </c>
      <c r="P32" s="113" t="s">
        <v>99</v>
      </c>
      <c r="Q32" s="110" t="s">
        <v>98</v>
      </c>
      <c r="R32" s="337">
        <f>IF('Для розрахунків'!R32:T32=0,"-",'Для розрахунків'!R32:T32)</f>
        <v>1306232</v>
      </c>
      <c r="S32" s="337"/>
      <c r="T32" s="337"/>
      <c r="U32" s="111" t="s">
        <v>99</v>
      </c>
      <c r="V32" s="42"/>
    </row>
    <row r="33" spans="1:26" s="4" customFormat="1" ht="12.75">
      <c r="A33" s="341" t="s">
        <v>108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106"/>
      <c r="N33" s="335"/>
      <c r="O33" s="335"/>
      <c r="P33" s="335"/>
      <c r="Q33" s="331"/>
      <c r="R33" s="331"/>
      <c r="S33" s="331"/>
      <c r="T33" s="331"/>
      <c r="U33" s="331"/>
      <c r="V33" s="42"/>
      <c r="W33" s="49"/>
      <c r="X33" s="49"/>
      <c r="Y33" s="49"/>
      <c r="Z33" s="49"/>
    </row>
    <row r="34" spans="1:26" s="4" customFormat="1" ht="12.75">
      <c r="A34" s="336" t="s">
        <v>109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4"/>
      <c r="M34" s="106" t="s">
        <v>105</v>
      </c>
      <c r="N34" s="335" t="str">
        <f>IF('Для розрахунків'!N34:P34&gt;0,'Для розрахунків'!N34:P34,"-")</f>
        <v>-</v>
      </c>
      <c r="O34" s="335"/>
      <c r="P34" s="335"/>
      <c r="Q34" s="331" t="str">
        <f>IF('Для розрахунків'!Q34:U34=0,"-",'Для розрахунків'!Q34:U34)</f>
        <v>-</v>
      </c>
      <c r="R34" s="331"/>
      <c r="S34" s="331"/>
      <c r="T34" s="331"/>
      <c r="U34" s="331"/>
      <c r="V34" s="42"/>
      <c r="W34" s="49"/>
      <c r="X34" s="49"/>
      <c r="Y34" s="49"/>
      <c r="Z34" s="49"/>
    </row>
    <row r="35" spans="1:26" s="4" customFormat="1" ht="12.75">
      <c r="A35" s="336" t="s">
        <v>19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4"/>
      <c r="M35" s="106" t="s">
        <v>106</v>
      </c>
      <c r="N35" s="335" t="str">
        <f>IF('Для розрахунків'!N35:P35&gt;0,'Для розрахунків'!N35:P35,"-")</f>
        <v>-</v>
      </c>
      <c r="O35" s="335"/>
      <c r="P35" s="335"/>
      <c r="Q35" s="331" t="str">
        <f>IF('Для розрахунків'!Q35:U35=0,"-",'Для розрахунків'!Q35:U35)</f>
        <v>-</v>
      </c>
      <c r="R35" s="331"/>
      <c r="S35" s="331"/>
      <c r="T35" s="331"/>
      <c r="U35" s="331"/>
      <c r="V35" s="42"/>
      <c r="W35" s="49"/>
      <c r="X35" s="49"/>
      <c r="Y35" s="49"/>
      <c r="Z35" s="49"/>
    </row>
    <row r="36" spans="1:26" s="4" customFormat="1" ht="12.75">
      <c r="A36" s="336" t="s">
        <v>20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4"/>
      <c r="M36" s="106" t="s">
        <v>107</v>
      </c>
      <c r="N36" s="107" t="s">
        <v>98</v>
      </c>
      <c r="O36" s="112" t="str">
        <f>IF('Для розрахунків'!O36&gt;0,'Для розрахунків'!O36,"-")</f>
        <v>-</v>
      </c>
      <c r="P36" s="113" t="s">
        <v>99</v>
      </c>
      <c r="Q36" s="110" t="s">
        <v>98</v>
      </c>
      <c r="R36" s="337" t="str">
        <f>IF('Для розрахунків'!R36:T36=0,"-",'Для розрахунків'!R36:T36)</f>
        <v>-</v>
      </c>
      <c r="S36" s="337"/>
      <c r="T36" s="337"/>
      <c r="U36" s="111" t="s">
        <v>99</v>
      </c>
      <c r="V36" s="41"/>
      <c r="W36" s="49"/>
      <c r="X36" s="49"/>
      <c r="Y36" s="49"/>
      <c r="Z36" s="49"/>
    </row>
    <row r="37" spans="1:26" s="4" customFormat="1" ht="12.75">
      <c r="A37" s="341" t="s">
        <v>23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3"/>
      <c r="M37" s="106"/>
      <c r="N37" s="335"/>
      <c r="O37" s="335"/>
      <c r="P37" s="335"/>
      <c r="Q37" s="331"/>
      <c r="R37" s="331"/>
      <c r="S37" s="331"/>
      <c r="T37" s="331"/>
      <c r="U37" s="331"/>
      <c r="V37" s="41"/>
      <c r="W37" s="49"/>
      <c r="X37" s="49"/>
      <c r="Y37" s="49"/>
      <c r="Z37" s="49"/>
    </row>
    <row r="38" spans="1:26" s="4" customFormat="1" ht="12.75">
      <c r="A38" s="336" t="s">
        <v>24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4"/>
      <c r="M38" s="106" t="s">
        <v>91</v>
      </c>
      <c r="N38" s="335" t="str">
        <f>IF('Для розрахунків'!N38:P38&gt;0,'Для розрахунків'!N38:P38,"-")</f>
        <v>-</v>
      </c>
      <c r="O38" s="335"/>
      <c r="P38" s="335"/>
      <c r="Q38" s="331" t="str">
        <f>IF('Для розрахунків'!Q38:U38=0,"-",'Для розрахунків'!Q38:U38)</f>
        <v>-</v>
      </c>
      <c r="R38" s="331"/>
      <c r="S38" s="331"/>
      <c r="T38" s="331"/>
      <c r="U38" s="331"/>
      <c r="V38" s="41"/>
      <c r="W38" s="49"/>
      <c r="X38" s="49"/>
      <c r="Y38" s="49"/>
      <c r="Z38" s="49"/>
    </row>
    <row r="39" spans="1:21" s="49" customFormat="1" ht="12.75">
      <c r="A39" s="336" t="s">
        <v>25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4"/>
      <c r="M39" s="106" t="s">
        <v>92</v>
      </c>
      <c r="N39" s="335" t="str">
        <f>IF('Для розрахунків'!N39:P39&gt;0,'Для розрахунків'!N39:P39,"-")</f>
        <v>-</v>
      </c>
      <c r="O39" s="335"/>
      <c r="P39" s="335"/>
      <c r="Q39" s="331" t="str">
        <f>IF('Для розрахунків'!Q39:U39=0,"-",'Для розрахунків'!Q39:U39)</f>
        <v>-</v>
      </c>
      <c r="R39" s="331"/>
      <c r="S39" s="331"/>
      <c r="T39" s="331"/>
      <c r="U39" s="331"/>
    </row>
    <row r="40" spans="1:21" s="49" customFormat="1" ht="12.75">
      <c r="A40" s="341" t="s">
        <v>26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3"/>
      <c r="M40" s="114" t="s">
        <v>93</v>
      </c>
      <c r="N40" s="335" t="str">
        <f>IF('Для розрахунків'!N40:P40&gt;0,'Для розрахунків'!N40:P40,"-")</f>
        <v>-</v>
      </c>
      <c r="O40" s="335"/>
      <c r="P40" s="335"/>
      <c r="Q40" s="331" t="str">
        <f>IF('Для розрахунків'!Q40:U40=0,"-",'Для розрахунків'!Q40:U40)</f>
        <v>-</v>
      </c>
      <c r="R40" s="331"/>
      <c r="S40" s="331"/>
      <c r="T40" s="331"/>
      <c r="U40" s="331"/>
    </row>
    <row r="41" spans="1:21" s="49" customFormat="1" ht="11.25" customHeight="1">
      <c r="A41" s="375" t="s">
        <v>122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115" t="s">
        <v>123</v>
      </c>
      <c r="N41" s="335" t="str">
        <f>IF('Для розрахунків'!N41:P41&gt;0,'Для розрахунків'!N41:P41,"-")</f>
        <v>-</v>
      </c>
      <c r="O41" s="335"/>
      <c r="P41" s="335"/>
      <c r="Q41" s="331" t="str">
        <f>IF('Для розрахунків'!Q41:U41=0,"-",'Для розрахунків'!Q41:U41)</f>
        <v>-</v>
      </c>
      <c r="R41" s="331"/>
      <c r="S41" s="331"/>
      <c r="T41" s="331"/>
      <c r="U41" s="331"/>
    </row>
    <row r="42" spans="1:22" s="49" customFormat="1" ht="12.75">
      <c r="A42" s="375" t="s">
        <v>124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15" t="s">
        <v>125</v>
      </c>
      <c r="N42" s="335" t="str">
        <f>IF('Для розрахунків'!N42:P42&gt;0,'Для розрахунків'!N42:P42,"-")</f>
        <v>-</v>
      </c>
      <c r="O42" s="335"/>
      <c r="P42" s="335"/>
      <c r="Q42" s="331" t="str">
        <f>IF('Для розрахунків'!Q42:U42=0,"-",'Для розрахунків'!Q42:U42)</f>
        <v>-</v>
      </c>
      <c r="R42" s="331"/>
      <c r="S42" s="331"/>
      <c r="T42" s="331"/>
      <c r="U42" s="331"/>
      <c r="V42" s="41"/>
    </row>
    <row r="43" spans="1:22" s="49" customFormat="1" ht="12.75">
      <c r="A43" s="375" t="s">
        <v>126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115" t="s">
        <v>127</v>
      </c>
      <c r="N43" s="335" t="str">
        <f>IF('Для розрахунків'!N43:P43&gt;0,'Для розрахунків'!N43:P43,"-")</f>
        <v>-</v>
      </c>
      <c r="O43" s="335"/>
      <c r="P43" s="335"/>
      <c r="Q43" s="331" t="str">
        <f>IF('Для розрахунків'!Q43:U43=0,"-",'Для розрахунків'!Q43:U43)</f>
        <v>-</v>
      </c>
      <c r="R43" s="331"/>
      <c r="S43" s="331"/>
      <c r="T43" s="331"/>
      <c r="U43" s="331"/>
      <c r="V43" s="41"/>
    </row>
    <row r="44" spans="1:26" s="4" customFormat="1" ht="12.75">
      <c r="A44" s="372" t="s">
        <v>27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4"/>
      <c r="M44" s="116" t="s">
        <v>94</v>
      </c>
      <c r="N44" s="335" t="str">
        <f>IF('Для розрахунків'!N44:P44&gt;0,'Для розрахунків'!N44:P44,"-")</f>
        <v>-</v>
      </c>
      <c r="O44" s="335"/>
      <c r="P44" s="335"/>
      <c r="Q44" s="331" t="str">
        <f>IF('Для розрахунків'!Q44:U44=0,"-",'Для розрахунків'!Q44:U44)</f>
        <v>-</v>
      </c>
      <c r="R44" s="331"/>
      <c r="S44" s="331"/>
      <c r="T44" s="331"/>
      <c r="U44" s="331"/>
      <c r="V44" s="41"/>
      <c r="W44" s="49"/>
      <c r="X44" s="49"/>
      <c r="Y44" s="49"/>
      <c r="Z44" s="49"/>
    </row>
    <row r="45" spans="1:26" s="4" customFormat="1" ht="12.75">
      <c r="A45" s="372" t="s">
        <v>128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4"/>
      <c r="M45" s="106" t="s">
        <v>129</v>
      </c>
      <c r="N45" s="335" t="str">
        <f>IF('Для розрахунків'!N45:P45&gt;0,'Для розрахунків'!N45:P45,"-")</f>
        <v>-</v>
      </c>
      <c r="O45" s="335"/>
      <c r="P45" s="335"/>
      <c r="Q45" s="331" t="str">
        <f>IF('Для розрахунків'!Q45:U45=0,"-",'Для розрахунків'!Q45:U45)</f>
        <v>-</v>
      </c>
      <c r="R45" s="331"/>
      <c r="S45" s="331"/>
      <c r="T45" s="331"/>
      <c r="U45" s="331"/>
      <c r="V45" s="41"/>
      <c r="W45" s="49"/>
      <c r="X45" s="49"/>
      <c r="Y45" s="49"/>
      <c r="Z45" s="49"/>
    </row>
    <row r="46" spans="1:26" s="4" customFormat="1" ht="12.75">
      <c r="A46" s="341" t="s">
        <v>28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3"/>
      <c r="M46" s="106" t="s">
        <v>95</v>
      </c>
      <c r="N46" s="335" t="str">
        <f>IF('Для розрахунків'!N46:P46&gt;0,'Для розрахунків'!N46:P46,"-")</f>
        <v>-</v>
      </c>
      <c r="O46" s="335"/>
      <c r="P46" s="335"/>
      <c r="Q46" s="331" t="str">
        <f>IF('Для розрахунків'!Q46:U46=0,"-",'Для розрахунків'!Q46:U46)</f>
        <v>-</v>
      </c>
      <c r="R46" s="331"/>
      <c r="S46" s="331"/>
      <c r="T46" s="331"/>
      <c r="U46" s="331"/>
      <c r="V46" s="43"/>
      <c r="W46" s="49"/>
      <c r="X46" s="49"/>
      <c r="Y46" s="49"/>
      <c r="Z46" s="49"/>
    </row>
    <row r="47" spans="1:26" s="4" customFormat="1" ht="12.75">
      <c r="A47" s="325" t="s">
        <v>29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7"/>
      <c r="M47" s="117" t="s">
        <v>96</v>
      </c>
      <c r="N47" s="335">
        <f>IF('Для розрахунків'!N47:P47&gt;0,'Для розрахунків'!N47:P47,"-")</f>
        <v>457388</v>
      </c>
      <c r="O47" s="335"/>
      <c r="P47" s="335"/>
      <c r="Q47" s="331">
        <f>IF('Для розрахунків'!Q47:U47=0,"-",'Для розрахунків'!Q47:U47)</f>
        <v>460664</v>
      </c>
      <c r="R47" s="331"/>
      <c r="S47" s="331"/>
      <c r="T47" s="331"/>
      <c r="U47" s="331"/>
      <c r="V47" s="41"/>
      <c r="W47" s="49"/>
      <c r="X47" s="49"/>
      <c r="Y47" s="49"/>
      <c r="Z47" s="49"/>
    </row>
    <row r="48" spans="1:26" s="4" customFormat="1" ht="12.75">
      <c r="A48" s="328" t="s">
        <v>30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30"/>
      <c r="M48" s="106"/>
      <c r="N48" s="335"/>
      <c r="O48" s="335"/>
      <c r="P48" s="335"/>
      <c r="Q48" s="331"/>
      <c r="R48" s="331"/>
      <c r="S48" s="331"/>
      <c r="T48" s="331"/>
      <c r="U48" s="331"/>
      <c r="V48" s="41"/>
      <c r="W48" s="49"/>
      <c r="X48" s="49"/>
      <c r="Y48" s="49"/>
      <c r="Z48" s="49"/>
    </row>
    <row r="49" spans="1:26" s="4" customFormat="1" ht="12.75">
      <c r="A49" s="341" t="s">
        <v>110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3"/>
      <c r="M49" s="106">
        <v>100</v>
      </c>
      <c r="N49" s="335">
        <f>IF('Для розрахунків'!N49:P49&gt;0,'Для розрахунків'!N49:P49,"-")</f>
        <v>27230</v>
      </c>
      <c r="O49" s="335"/>
      <c r="P49" s="335"/>
      <c r="Q49" s="331">
        <f>IF('Для розрахунків'!Q49:U49=0,"-",'Для розрахунків'!Q49:U49)</f>
        <v>28687</v>
      </c>
      <c r="R49" s="331"/>
      <c r="S49" s="331"/>
      <c r="T49" s="331"/>
      <c r="U49" s="331"/>
      <c r="V49" s="41"/>
      <c r="W49" s="49"/>
      <c r="X49" s="49"/>
      <c r="Y49" s="49"/>
      <c r="Z49" s="49"/>
    </row>
    <row r="50" spans="1:26" s="4" customFormat="1" ht="12.75">
      <c r="A50" s="341" t="s">
        <v>111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3"/>
      <c r="M50" s="106">
        <v>110</v>
      </c>
      <c r="N50" s="335" t="str">
        <f>IF('Для розрахунків'!N50:P50&gt;0,'Для розрахунків'!N50:P50,"-")</f>
        <v>-</v>
      </c>
      <c r="O50" s="335"/>
      <c r="P50" s="335"/>
      <c r="Q50" s="331" t="str">
        <f>IF('Для розрахунків'!Q50:U50=0,"-",'Для розрахунків'!Q50:U50)</f>
        <v>-</v>
      </c>
      <c r="R50" s="331"/>
      <c r="S50" s="331"/>
      <c r="T50" s="331"/>
      <c r="U50" s="331"/>
      <c r="V50" s="41"/>
      <c r="W50" s="49"/>
      <c r="X50" s="49"/>
      <c r="Y50" s="49"/>
      <c r="Z50" s="49"/>
    </row>
    <row r="51" spans="1:26" s="4" customFormat="1" ht="12.75">
      <c r="A51" s="341" t="s">
        <v>112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3"/>
      <c r="M51" s="106">
        <v>120</v>
      </c>
      <c r="N51" s="335" t="str">
        <f>IF('Для розрахунків'!N51:P51&gt;0,'Для розрахунків'!N51:P51,"-")</f>
        <v>-</v>
      </c>
      <c r="O51" s="335"/>
      <c r="P51" s="335"/>
      <c r="Q51" s="331" t="str">
        <f>IF('Для розрахунків'!Q51:U51=0,"-",'Для розрахунків'!Q51:U51)</f>
        <v>-</v>
      </c>
      <c r="R51" s="331"/>
      <c r="S51" s="331"/>
      <c r="T51" s="331"/>
      <c r="U51" s="331"/>
      <c r="V51" s="41"/>
      <c r="W51" s="49"/>
      <c r="X51" s="49"/>
      <c r="Y51" s="49"/>
      <c r="Z51" s="49"/>
    </row>
    <row r="52" spans="1:26" s="4" customFormat="1" ht="12.75">
      <c r="A52" s="341" t="s">
        <v>113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3"/>
      <c r="M52" s="106">
        <v>130</v>
      </c>
      <c r="N52" s="335" t="str">
        <f>IF('Для розрахунків'!N52:P52&gt;0,'Для розрахунків'!N52:P52,"-")</f>
        <v>-</v>
      </c>
      <c r="O52" s="335"/>
      <c r="P52" s="335"/>
      <c r="Q52" s="331" t="str">
        <f>IF('Для розрахунків'!Q52:U52=0,"-",'Для розрахунків'!Q52:U52)</f>
        <v>-</v>
      </c>
      <c r="R52" s="331"/>
      <c r="S52" s="331"/>
      <c r="T52" s="331"/>
      <c r="U52" s="331"/>
      <c r="V52" s="41"/>
      <c r="W52" s="49"/>
      <c r="X52" s="49"/>
      <c r="Y52" s="49"/>
      <c r="Z52" s="49"/>
    </row>
    <row r="53" spans="1:26" s="4" customFormat="1" ht="12.75">
      <c r="A53" s="341" t="s">
        <v>114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3"/>
      <c r="M53" s="106">
        <v>140</v>
      </c>
      <c r="N53" s="335" t="str">
        <f>IF('Для розрахунків'!N53:P53&gt;0,'Для розрахунків'!N53:P53,"-")</f>
        <v>-</v>
      </c>
      <c r="O53" s="335"/>
      <c r="P53" s="335"/>
      <c r="Q53" s="331" t="str">
        <f>IF('Для розрахунків'!Q53:U53=0,"-",'Для розрахунків'!Q53:U53)</f>
        <v>-</v>
      </c>
      <c r="R53" s="331"/>
      <c r="S53" s="331"/>
      <c r="T53" s="331"/>
      <c r="U53" s="331"/>
      <c r="V53" s="41"/>
      <c r="W53" s="49"/>
      <c r="X53" s="49"/>
      <c r="Y53" s="49"/>
      <c r="Z53" s="49"/>
    </row>
    <row r="54" spans="1:26" s="4" customFormat="1" ht="12.75">
      <c r="A54" s="341" t="s">
        <v>31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3"/>
      <c r="M54" s="106">
        <v>150</v>
      </c>
      <c r="N54" s="335" t="str">
        <f>IF('Для розрахунків'!N54:P54&gt;0,'Для розрахунків'!N54:P54,"-")</f>
        <v>-</v>
      </c>
      <c r="O54" s="335"/>
      <c r="P54" s="335"/>
      <c r="Q54" s="331" t="str">
        <f>IF('Для розрахунків'!Q54:U54=0,"-",'Для розрахунків'!Q54:U54)</f>
        <v>-</v>
      </c>
      <c r="R54" s="331"/>
      <c r="S54" s="331"/>
      <c r="T54" s="331"/>
      <c r="U54" s="331"/>
      <c r="V54" s="41"/>
      <c r="W54" s="49"/>
      <c r="X54" s="49"/>
      <c r="Y54" s="49"/>
      <c r="Z54" s="49"/>
    </row>
    <row r="55" spans="1:26" s="4" customFormat="1" ht="12.75">
      <c r="A55" s="341" t="s">
        <v>32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3"/>
      <c r="M55" s="106"/>
      <c r="N55" s="335"/>
      <c r="O55" s="335"/>
      <c r="P55" s="335"/>
      <c r="Q55" s="331" t="str">
        <f>IF('Для розрахунків'!Q55:U55=0,"-",'Для розрахунків'!Q55:U55)</f>
        <v>-</v>
      </c>
      <c r="R55" s="331"/>
      <c r="S55" s="331"/>
      <c r="T55" s="331"/>
      <c r="U55" s="331"/>
      <c r="V55" s="41"/>
      <c r="W55" s="49"/>
      <c r="X55" s="49"/>
      <c r="Y55" s="49"/>
      <c r="Z55" s="49"/>
    </row>
    <row r="56" spans="1:26" s="4" customFormat="1" ht="12.75">
      <c r="A56" s="336" t="s">
        <v>33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4"/>
      <c r="M56" s="106">
        <v>160</v>
      </c>
      <c r="N56" s="335">
        <f>IF('Для розрахунків'!N56:P56&gt;0,'Для розрахунків'!N56:P56,"-")</f>
        <v>41169</v>
      </c>
      <c r="O56" s="335"/>
      <c r="P56" s="335"/>
      <c r="Q56" s="331">
        <f>IF('Для розрахунків'!Q56:U56=0,"-",'Для розрахунків'!Q56:U56)</f>
        <v>40088</v>
      </c>
      <c r="R56" s="331"/>
      <c r="S56" s="331"/>
      <c r="T56" s="331"/>
      <c r="U56" s="331"/>
      <c r="V56" s="41"/>
      <c r="W56" s="49"/>
      <c r="X56" s="49"/>
      <c r="Y56" s="49"/>
      <c r="Z56" s="49"/>
    </row>
    <row r="57" spans="1:26" s="4" customFormat="1" ht="12.75">
      <c r="A57" s="336" t="s">
        <v>19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4"/>
      <c r="M57" s="106">
        <v>161</v>
      </c>
      <c r="N57" s="335">
        <f>IF('Для розрахунків'!N57:P57&gt;0,'Для розрахунків'!N57:P57,"-")</f>
        <v>49825</v>
      </c>
      <c r="O57" s="335"/>
      <c r="P57" s="335"/>
      <c r="Q57" s="331">
        <f>IF('Для розрахунків'!Q57:U57=0,"-",'Для розрахунків'!Q57:U57)</f>
        <v>47973</v>
      </c>
      <c r="R57" s="331"/>
      <c r="S57" s="331"/>
      <c r="T57" s="331"/>
      <c r="U57" s="331"/>
      <c r="V57" s="42"/>
      <c r="W57" s="49"/>
      <c r="X57" s="49"/>
      <c r="Y57" s="49"/>
      <c r="Z57" s="49"/>
    </row>
    <row r="58" spans="1:26" s="4" customFormat="1" ht="12.75">
      <c r="A58" s="336" t="s">
        <v>34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4"/>
      <c r="M58" s="118">
        <v>162</v>
      </c>
      <c r="N58" s="119" t="s">
        <v>98</v>
      </c>
      <c r="O58" s="120">
        <f>IF('Для розрахунків'!O58&gt;0,'Для розрахунків'!O58,"-")</f>
        <v>8656</v>
      </c>
      <c r="P58" s="121" t="s">
        <v>99</v>
      </c>
      <c r="Q58" s="122" t="s">
        <v>98</v>
      </c>
      <c r="R58" s="339">
        <f>IF('Для розрахунків'!R58:T58&gt;0,'Для розрахунків'!R58:T58,"-")</f>
        <v>7885</v>
      </c>
      <c r="S58" s="339"/>
      <c r="T58" s="339"/>
      <c r="U58" s="123" t="s">
        <v>99</v>
      </c>
      <c r="V58" s="41"/>
      <c r="W58" s="49"/>
      <c r="X58" s="49"/>
      <c r="Y58" s="49"/>
      <c r="Z58" s="49"/>
    </row>
    <row r="59" spans="1:26" s="4" customFormat="1" ht="12.75">
      <c r="A59" s="341" t="s">
        <v>35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3"/>
      <c r="M59" s="106"/>
      <c r="N59" s="335"/>
      <c r="O59" s="335"/>
      <c r="P59" s="335"/>
      <c r="Q59" s="331"/>
      <c r="R59" s="331"/>
      <c r="S59" s="331"/>
      <c r="T59" s="331"/>
      <c r="U59" s="331"/>
      <c r="V59" s="41"/>
      <c r="W59" s="49"/>
      <c r="X59" s="49"/>
      <c r="Y59" s="49"/>
      <c r="Z59" s="49"/>
    </row>
    <row r="60" spans="1:26" s="4" customFormat="1" ht="12.75">
      <c r="A60" s="336" t="s">
        <v>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4"/>
      <c r="M60" s="106">
        <v>170</v>
      </c>
      <c r="N60" s="335">
        <f>IF('Для розрахунків'!N60:P60=0,"-",'Для розрахунків'!N60:P60)</f>
        <v>628</v>
      </c>
      <c r="O60" s="335"/>
      <c r="P60" s="335"/>
      <c r="Q60" s="331">
        <f>IF('Для розрахунків'!Q60:U60=0,"-",'Для розрахунків'!Q60:U60)</f>
        <v>10</v>
      </c>
      <c r="R60" s="331"/>
      <c r="S60" s="331"/>
      <c r="T60" s="331"/>
      <c r="U60" s="331"/>
      <c r="V60" s="41"/>
      <c r="W60" s="49"/>
      <c r="X60" s="49"/>
      <c r="Y60" s="49"/>
      <c r="Z60" s="49"/>
    </row>
    <row r="61" spans="1:26" s="4" customFormat="1" ht="12.75">
      <c r="A61" s="336" t="s">
        <v>37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4"/>
      <c r="M61" s="106">
        <v>180</v>
      </c>
      <c r="N61" s="335">
        <f>IF('Для розрахунків'!N61:P61=0,"-",'Для розрахунків'!N61:P61)</f>
        <v>1531</v>
      </c>
      <c r="O61" s="335"/>
      <c r="P61" s="335"/>
      <c r="Q61" s="331">
        <f>IF('Для розрахунків'!Q61:U61=0,"-",'Для розрахунків'!Q61:U61)</f>
        <v>2661</v>
      </c>
      <c r="R61" s="331"/>
      <c r="S61" s="331"/>
      <c r="T61" s="331"/>
      <c r="U61" s="331"/>
      <c r="V61" s="41"/>
      <c r="W61" s="49"/>
      <c r="X61" s="49"/>
      <c r="Y61" s="49"/>
      <c r="Z61" s="49"/>
    </row>
    <row r="62" spans="1:26" s="4" customFormat="1" ht="12.75">
      <c r="A62" s="336" t="s">
        <v>38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4"/>
      <c r="M62" s="106">
        <v>190</v>
      </c>
      <c r="N62" s="335" t="str">
        <f>IF('Для розрахунків'!N62:P62=0,"-",'Для розрахунків'!N62:P62)</f>
        <v>-</v>
      </c>
      <c r="O62" s="335"/>
      <c r="P62" s="335"/>
      <c r="Q62" s="331" t="str">
        <f>IF('Для розрахунків'!Q62:U62=0,"-",'Для розрахунків'!Q62:U62)</f>
        <v>-</v>
      </c>
      <c r="R62" s="331"/>
      <c r="S62" s="331"/>
      <c r="T62" s="331"/>
      <c r="U62" s="331"/>
      <c r="V62" s="41"/>
      <c r="W62" s="49"/>
      <c r="X62" s="49"/>
      <c r="Y62" s="49"/>
      <c r="Z62" s="49"/>
    </row>
    <row r="63" spans="1:26" s="4" customFormat="1" ht="12.75">
      <c r="A63" s="336" t="s">
        <v>39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4"/>
      <c r="M63" s="106">
        <v>200</v>
      </c>
      <c r="N63" s="335" t="str">
        <f>IF('Для розрахунків'!N63:P63=0,"-",'Для розрахунків'!N63:P63)</f>
        <v>-</v>
      </c>
      <c r="O63" s="335"/>
      <c r="P63" s="335"/>
      <c r="Q63" s="331" t="str">
        <f>IF('Для розрахунків'!Q63:U63=0,"-",'Для розрахунків'!Q63:U63)</f>
        <v>-</v>
      </c>
      <c r="R63" s="331"/>
      <c r="S63" s="331"/>
      <c r="T63" s="331"/>
      <c r="U63" s="331"/>
      <c r="V63" s="41"/>
      <c r="W63" s="49"/>
      <c r="X63" s="49"/>
      <c r="Y63" s="49"/>
      <c r="Z63" s="49"/>
    </row>
    <row r="64" spans="1:26" s="4" customFormat="1" ht="12.75">
      <c r="A64" s="341" t="s">
        <v>40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3"/>
      <c r="M64" s="106">
        <v>210</v>
      </c>
      <c r="N64" s="335" t="str">
        <f>IF('Для розрахунків'!N64:P64=0,"-",'Для розрахунків'!N64:P64)</f>
        <v>-</v>
      </c>
      <c r="O64" s="335"/>
      <c r="P64" s="335"/>
      <c r="Q64" s="331" t="str">
        <f>IF('Для розрахунків'!Q64:U64=0,"-",'Для розрахунків'!Q64:U64)</f>
        <v>-</v>
      </c>
      <c r="R64" s="331"/>
      <c r="S64" s="331"/>
      <c r="T64" s="331"/>
      <c r="U64" s="331"/>
      <c r="V64" s="41"/>
      <c r="W64" s="49"/>
      <c r="X64" s="49"/>
      <c r="Y64" s="49"/>
      <c r="Z64" s="49"/>
    </row>
    <row r="65" spans="1:26" s="4" customFormat="1" ht="12.75">
      <c r="A65" s="341" t="s">
        <v>41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3"/>
      <c r="M65" s="106">
        <v>220</v>
      </c>
      <c r="N65" s="335" t="str">
        <f>IF('Для розрахунків'!N65:P65=0,"-",'Для розрахунків'!N65:P65)</f>
        <v>-</v>
      </c>
      <c r="O65" s="335"/>
      <c r="P65" s="335"/>
      <c r="Q65" s="331" t="str">
        <f>IF('Для розрахунків'!Q65:U65=0,"-",'Для розрахунків'!Q65:U65)</f>
        <v>-</v>
      </c>
      <c r="R65" s="331"/>
      <c r="S65" s="331"/>
      <c r="T65" s="331"/>
      <c r="U65" s="331"/>
      <c r="V65" s="41"/>
      <c r="W65" s="49"/>
      <c r="X65" s="49"/>
      <c r="Y65" s="49"/>
      <c r="Z65" s="49"/>
    </row>
    <row r="66" spans="1:22" s="49" customFormat="1" ht="12.75" customHeight="1">
      <c r="A66" s="341" t="s">
        <v>42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3"/>
      <c r="M66" s="106"/>
      <c r="N66" s="335"/>
      <c r="O66" s="335"/>
      <c r="P66" s="335"/>
      <c r="Q66" s="331"/>
      <c r="R66" s="331"/>
      <c r="S66" s="331"/>
      <c r="T66" s="331"/>
      <c r="U66" s="331"/>
      <c r="V66" s="41"/>
    </row>
    <row r="67" spans="1:26" s="4" customFormat="1" ht="12.75">
      <c r="A67" s="336" t="s">
        <v>43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4"/>
      <c r="M67" s="106">
        <v>230</v>
      </c>
      <c r="N67" s="335">
        <f>IF('Для розрахунків'!N67:P67=0,"-",'Для розрахунків'!N67:P67)</f>
        <v>1254</v>
      </c>
      <c r="O67" s="335"/>
      <c r="P67" s="335"/>
      <c r="Q67" s="331">
        <f>IF('Для розрахунків'!Q67:U67=0,"-",'Для розрахунків'!Q67:U67)</f>
        <v>7155</v>
      </c>
      <c r="R67" s="331"/>
      <c r="S67" s="331"/>
      <c r="T67" s="331"/>
      <c r="U67" s="331"/>
      <c r="V67" s="41"/>
      <c r="W67" s="49"/>
      <c r="X67" s="49"/>
      <c r="Y67" s="49"/>
      <c r="Z67" s="49"/>
    </row>
    <row r="68" spans="1:26" s="4" customFormat="1" ht="12.75">
      <c r="A68" s="332" t="s">
        <v>145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4"/>
      <c r="M68" s="106" t="s">
        <v>130</v>
      </c>
      <c r="N68" s="335" t="str">
        <f>IF('Для розрахунків'!N68:P68=0,"-",'Для розрахунків'!N68:P68)</f>
        <v>-</v>
      </c>
      <c r="O68" s="335"/>
      <c r="P68" s="335"/>
      <c r="Q68" s="331" t="str">
        <f>IF('Для розрахунків'!Q68:U68=0,"-",'Для розрахунків'!Q68:U68)</f>
        <v>-</v>
      </c>
      <c r="R68" s="331"/>
      <c r="S68" s="331"/>
      <c r="T68" s="331"/>
      <c r="U68" s="331"/>
      <c r="V68" s="41"/>
      <c r="W68" s="49"/>
      <c r="X68" s="49"/>
      <c r="Y68" s="49"/>
      <c r="Z68" s="49"/>
    </row>
    <row r="69" spans="1:26" s="4" customFormat="1" ht="12.75">
      <c r="A69" s="336" t="s">
        <v>44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4"/>
      <c r="M69" s="106">
        <v>240</v>
      </c>
      <c r="N69" s="335" t="str">
        <f>IF('Для розрахунків'!N69:P69=0,"-",'Для розрахунків'!N69:P69)</f>
        <v>-</v>
      </c>
      <c r="O69" s="335"/>
      <c r="P69" s="335"/>
      <c r="Q69" s="331" t="str">
        <f>IF('Для розрахунків'!Q69:U69=0,"-",'Для розрахунків'!Q69:U69)</f>
        <v>-</v>
      </c>
      <c r="R69" s="331"/>
      <c r="S69" s="331"/>
      <c r="T69" s="331"/>
      <c r="U69" s="331"/>
      <c r="V69" s="41"/>
      <c r="W69" s="49"/>
      <c r="X69" s="49"/>
      <c r="Y69" s="49"/>
      <c r="Z69" s="49"/>
    </row>
    <row r="70" spans="1:26" s="4" customFormat="1" ht="12.75">
      <c r="A70" s="341" t="s">
        <v>45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3"/>
      <c r="M70" s="106">
        <v>250</v>
      </c>
      <c r="N70" s="335" t="str">
        <f>IF('Для розрахунків'!N70:P70=0,"-",'Для розрахунків'!N70:P70)</f>
        <v>-</v>
      </c>
      <c r="O70" s="335"/>
      <c r="P70" s="335"/>
      <c r="Q70" s="331" t="str">
        <f>IF('Для розрахунків'!Q70:U70=0,"-",'Для розрахунків'!Q70:U70)</f>
        <v>-</v>
      </c>
      <c r="R70" s="331"/>
      <c r="S70" s="331"/>
      <c r="T70" s="331"/>
      <c r="U70" s="331"/>
      <c r="V70" s="43"/>
      <c r="W70" s="49"/>
      <c r="X70" s="49"/>
      <c r="Y70" s="49"/>
      <c r="Z70" s="49"/>
    </row>
    <row r="71" spans="1:22" s="49" customFormat="1" ht="12.75">
      <c r="A71" s="325" t="s">
        <v>46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7"/>
      <c r="M71" s="117">
        <v>260</v>
      </c>
      <c r="N71" s="335">
        <f>IF('Для розрахунків'!N71:P71=0,"-",'Для розрахунків'!N71:P71)</f>
        <v>71812</v>
      </c>
      <c r="O71" s="335"/>
      <c r="P71" s="335"/>
      <c r="Q71" s="331">
        <f>IF('Для розрахунків'!Q71:U71=0,"-",'Для розрахунків'!Q71:U71)</f>
        <v>78601</v>
      </c>
      <c r="R71" s="331"/>
      <c r="S71" s="331"/>
      <c r="T71" s="331"/>
      <c r="U71" s="331"/>
      <c r="V71" s="43"/>
    </row>
    <row r="72" spans="1:26" s="4" customFormat="1" ht="12.75">
      <c r="A72" s="328" t="s">
        <v>47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30"/>
      <c r="M72" s="117">
        <v>270</v>
      </c>
      <c r="N72" s="335" t="str">
        <f>IF('Для розрахунків'!N72:P72=0,"-",'Для розрахунків'!N72:P72)</f>
        <v>-</v>
      </c>
      <c r="O72" s="335"/>
      <c r="P72" s="335"/>
      <c r="Q72" s="331" t="str">
        <f>IF('Для розрахунків'!Q72:U72=0,"-",'Для розрахунків'!Q72:U72)</f>
        <v>-</v>
      </c>
      <c r="R72" s="331"/>
      <c r="S72" s="331"/>
      <c r="T72" s="331"/>
      <c r="U72" s="331"/>
      <c r="V72" s="43"/>
      <c r="W72" s="49"/>
      <c r="X72" s="49"/>
      <c r="Y72" s="49"/>
      <c r="Z72" s="49"/>
    </row>
    <row r="73" spans="1:26" s="4" customFormat="1" ht="12.75">
      <c r="A73" s="322" t="s">
        <v>131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4"/>
      <c r="M73" s="117" t="s">
        <v>132</v>
      </c>
      <c r="N73" s="335" t="str">
        <f>IF('Для розрахунків'!N73:P73=0,"-",'Для розрахунків'!N73:P73)</f>
        <v>-</v>
      </c>
      <c r="O73" s="335"/>
      <c r="P73" s="335"/>
      <c r="Q73" s="331" t="str">
        <f>IF('Для розрахунків'!Q73:U73=0,"-",'Для розрахунків'!Q73:U73)</f>
        <v>-</v>
      </c>
      <c r="R73" s="331"/>
      <c r="S73" s="331"/>
      <c r="T73" s="331"/>
      <c r="U73" s="331"/>
      <c r="V73" s="43"/>
      <c r="W73" s="55"/>
      <c r="X73" s="55"/>
      <c r="Y73" s="55"/>
      <c r="Z73" s="55"/>
    </row>
    <row r="74" spans="1:26" s="4" customFormat="1" ht="12.75">
      <c r="A74" s="325" t="s">
        <v>9</v>
      </c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7"/>
      <c r="M74" s="117">
        <v>280</v>
      </c>
      <c r="N74" s="335">
        <f>IF('Для розрахунків'!N74:P74=0,"-",'Для розрахунків'!N74:P74)</f>
        <v>529200</v>
      </c>
      <c r="O74" s="335"/>
      <c r="P74" s="335"/>
      <c r="Q74" s="331">
        <f>IF('Для розрахунків'!Q74:U74=0,"-",'Для розрахунків'!Q74:U74)</f>
        <v>539265</v>
      </c>
      <c r="R74" s="331"/>
      <c r="S74" s="331"/>
      <c r="T74" s="331"/>
      <c r="U74" s="331"/>
      <c r="V74" s="44"/>
      <c r="W74" s="55"/>
      <c r="X74" s="55"/>
      <c r="Y74" s="55"/>
      <c r="Z74" s="55"/>
    </row>
    <row r="75" spans="1:26" s="6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5"/>
      <c r="N75" s="126"/>
      <c r="O75" s="126"/>
      <c r="P75" s="126"/>
      <c r="Q75" s="126"/>
      <c r="R75" s="126"/>
      <c r="S75" s="126"/>
      <c r="T75" s="126"/>
      <c r="U75" s="126"/>
      <c r="V75" s="45"/>
      <c r="W75" s="49"/>
      <c r="X75" s="49"/>
      <c r="Y75" s="49"/>
      <c r="Z75" s="49"/>
    </row>
    <row r="76" spans="1:26" s="6" customFormat="1" ht="25.5">
      <c r="A76" s="369" t="s">
        <v>48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1"/>
      <c r="M76" s="105" t="s">
        <v>13</v>
      </c>
      <c r="N76" s="321" t="s">
        <v>14</v>
      </c>
      <c r="O76" s="321"/>
      <c r="P76" s="321"/>
      <c r="Q76" s="321" t="s">
        <v>15</v>
      </c>
      <c r="R76" s="321"/>
      <c r="S76" s="321"/>
      <c r="T76" s="321"/>
      <c r="U76" s="321"/>
      <c r="V76" s="45"/>
      <c r="W76" s="49"/>
      <c r="X76" s="49"/>
      <c r="Y76" s="49"/>
      <c r="Z76" s="49"/>
    </row>
    <row r="77" spans="1:26" s="4" customFormat="1" ht="12.75">
      <c r="A77" s="369">
        <v>1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1"/>
      <c r="M77" s="105">
        <v>2</v>
      </c>
      <c r="N77" s="321">
        <v>3</v>
      </c>
      <c r="O77" s="321"/>
      <c r="P77" s="321"/>
      <c r="Q77" s="321">
        <v>4</v>
      </c>
      <c r="R77" s="321"/>
      <c r="S77" s="321"/>
      <c r="T77" s="321"/>
      <c r="U77" s="321"/>
      <c r="V77" s="41"/>
      <c r="W77" s="49"/>
      <c r="X77" s="49"/>
      <c r="Y77" s="49"/>
      <c r="Z77" s="49"/>
    </row>
    <row r="78" spans="1:26" s="4" customFormat="1" ht="12.75">
      <c r="A78" s="328" t="s">
        <v>49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30"/>
      <c r="M78" s="106"/>
      <c r="N78" s="351"/>
      <c r="O78" s="351"/>
      <c r="P78" s="351"/>
      <c r="Q78" s="350"/>
      <c r="R78" s="350"/>
      <c r="S78" s="350"/>
      <c r="T78" s="350"/>
      <c r="U78" s="350"/>
      <c r="V78" s="41"/>
      <c r="W78" s="49"/>
      <c r="X78" s="49"/>
      <c r="Y78" s="49"/>
      <c r="Z78" s="49"/>
    </row>
    <row r="79" spans="1:26" s="4" customFormat="1" ht="12.75">
      <c r="A79" s="341" t="s">
        <v>50</v>
      </c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3"/>
      <c r="M79" s="106">
        <v>300</v>
      </c>
      <c r="N79" s="351">
        <f>IF('Для розрахунків'!N79:P79=0,"-",'Для розрахунків'!N79:P79)</f>
        <v>33638</v>
      </c>
      <c r="O79" s="351"/>
      <c r="P79" s="351"/>
      <c r="Q79" s="350">
        <f>IF('Для розрахунків'!Q79:U79=0,"-",'Для розрахунків'!Q79:U79)</f>
        <v>33638</v>
      </c>
      <c r="R79" s="350"/>
      <c r="S79" s="350"/>
      <c r="T79" s="350"/>
      <c r="U79" s="350"/>
      <c r="V79" s="41"/>
      <c r="W79" s="49"/>
      <c r="X79" s="49"/>
      <c r="Y79" s="49"/>
      <c r="Z79" s="49"/>
    </row>
    <row r="80" spans="1:26" s="4" customFormat="1" ht="12.75">
      <c r="A80" s="341" t="s">
        <v>51</v>
      </c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3"/>
      <c r="M80" s="106">
        <v>310</v>
      </c>
      <c r="N80" s="351" t="str">
        <f>IF('Для розрахунків'!N80:P80=0,"-",'Для розрахунків'!N80:P80)</f>
        <v>-</v>
      </c>
      <c r="O80" s="351"/>
      <c r="P80" s="351"/>
      <c r="Q80" s="350" t="str">
        <f>IF('Для розрахунків'!Q80:U80=0,"-",'Для розрахунків'!Q80:U80)</f>
        <v>-</v>
      </c>
      <c r="R80" s="350"/>
      <c r="S80" s="350"/>
      <c r="T80" s="350"/>
      <c r="U80" s="350"/>
      <c r="V80" s="41"/>
      <c r="W80" s="49"/>
      <c r="X80" s="49"/>
      <c r="Y80" s="49"/>
      <c r="Z80" s="49"/>
    </row>
    <row r="81" spans="1:26" s="4" customFormat="1" ht="12.75">
      <c r="A81" s="341" t="s">
        <v>52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3"/>
      <c r="M81" s="106">
        <v>320</v>
      </c>
      <c r="N81" s="351" t="str">
        <f>IF('Для розрахунків'!N81:P81=0,"-",'Для розрахунків'!N81:P81)</f>
        <v>-</v>
      </c>
      <c r="O81" s="351"/>
      <c r="P81" s="351"/>
      <c r="Q81" s="350" t="str">
        <f>IF('Для розрахунків'!Q81:U81=0,"-",'Для розрахунків'!Q81:U81)</f>
        <v>-</v>
      </c>
      <c r="R81" s="350"/>
      <c r="S81" s="350"/>
      <c r="T81" s="350"/>
      <c r="U81" s="350"/>
      <c r="V81" s="41"/>
      <c r="W81" s="49"/>
      <c r="X81" s="49"/>
      <c r="Y81" s="49"/>
      <c r="Z81" s="49"/>
    </row>
    <row r="82" spans="1:26" s="4" customFormat="1" ht="12.75">
      <c r="A82" s="341" t="s">
        <v>53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3"/>
      <c r="M82" s="106">
        <v>330</v>
      </c>
      <c r="N82" s="351">
        <f>IF('Для розрахунків'!N82:P82=0,"-",'Для розрахунків'!N82:P82)</f>
        <v>178871</v>
      </c>
      <c r="O82" s="351"/>
      <c r="P82" s="351"/>
      <c r="Q82" s="350">
        <f>IF('Для розрахунків'!Q82:U82=0,"-",'Для розрахунків'!Q82:U82)</f>
        <v>197403</v>
      </c>
      <c r="R82" s="350"/>
      <c r="S82" s="350"/>
      <c r="T82" s="350"/>
      <c r="U82" s="350"/>
      <c r="V82" s="41"/>
      <c r="W82" s="49"/>
      <c r="X82" s="49"/>
      <c r="Y82" s="49"/>
      <c r="Z82" s="49"/>
    </row>
    <row r="83" spans="1:26" s="4" customFormat="1" ht="12.75">
      <c r="A83" s="341" t="s">
        <v>54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3"/>
      <c r="M83" s="106">
        <v>340</v>
      </c>
      <c r="N83" s="351" t="str">
        <f>IF('Для розрахунків'!N83:P83=0,"-",'Для розрахунків'!N83:P83)</f>
        <v>-</v>
      </c>
      <c r="O83" s="351"/>
      <c r="P83" s="351"/>
      <c r="Q83" s="350" t="str">
        <f>IF('Для розрахунків'!Q83:U83=0,"-",'Для розрахунків'!Q83:U83)</f>
        <v>-</v>
      </c>
      <c r="R83" s="350"/>
      <c r="S83" s="350"/>
      <c r="T83" s="350"/>
      <c r="U83" s="350"/>
      <c r="V83" s="41"/>
      <c r="W83" s="49"/>
      <c r="X83" s="49"/>
      <c r="Y83" s="49"/>
      <c r="Z83" s="49"/>
    </row>
    <row r="84" spans="1:26" s="4" customFormat="1" ht="12.75">
      <c r="A84" s="341" t="s">
        <v>55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3"/>
      <c r="M84" s="106">
        <v>350</v>
      </c>
      <c r="N84" s="394" t="str">
        <f>IF('Для розрахунків'!N84:P84=0,"-",'Для розрахунків'!N84:P84)</f>
        <v>-</v>
      </c>
      <c r="O84" s="395"/>
      <c r="P84" s="396"/>
      <c r="Q84" s="350" t="str">
        <f>IF('Для розрахунків'!Q84:U84=0,"-",'Для розрахунків'!Q84:U84)</f>
        <v>-</v>
      </c>
      <c r="R84" s="350"/>
      <c r="S84" s="350"/>
      <c r="T84" s="350"/>
      <c r="U84" s="350"/>
      <c r="V84" s="42"/>
      <c r="W84" s="49"/>
      <c r="X84" s="49"/>
      <c r="Y84" s="49"/>
      <c r="Z84" s="49"/>
    </row>
    <row r="85" spans="1:26" s="4" customFormat="1" ht="12.75">
      <c r="A85" s="341" t="s">
        <v>56</v>
      </c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3"/>
      <c r="M85" s="118">
        <v>360</v>
      </c>
      <c r="N85" s="127" t="s">
        <v>98</v>
      </c>
      <c r="O85" s="128" t="str">
        <f>IF('Для розрахунків'!O85=0,"-",'Для розрахунків'!O85)</f>
        <v>-</v>
      </c>
      <c r="P85" s="129" t="s">
        <v>99</v>
      </c>
      <c r="Q85" s="130" t="s">
        <v>98</v>
      </c>
      <c r="R85" s="352" t="str">
        <f>IF('Для розрахунків'!R85:T85=0,"-",'Для розрахунків'!R85:T85)</f>
        <v>-</v>
      </c>
      <c r="S85" s="353"/>
      <c r="T85" s="353"/>
      <c r="U85" s="131" t="s">
        <v>99</v>
      </c>
      <c r="V85" s="42"/>
      <c r="W85" s="49"/>
      <c r="X85" s="49"/>
      <c r="Y85" s="49"/>
      <c r="Z85" s="49"/>
    </row>
    <row r="86" spans="1:26" s="4" customFormat="1" ht="12.75">
      <c r="A86" s="341" t="s">
        <v>57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3"/>
      <c r="M86" s="118">
        <v>370</v>
      </c>
      <c r="N86" s="132" t="s">
        <v>98</v>
      </c>
      <c r="O86" s="128" t="str">
        <f>IF('Для розрахунків'!O86=0,"-",'Для розрахунків'!O86)</f>
        <v>-</v>
      </c>
      <c r="P86" s="133" t="s">
        <v>99</v>
      </c>
      <c r="Q86" s="134" t="s">
        <v>98</v>
      </c>
      <c r="R86" s="352" t="str">
        <f>IF('Для розрахунків'!R86:T86=0,"-",'Для розрахунків'!R86:T86)</f>
        <v>-</v>
      </c>
      <c r="S86" s="353"/>
      <c r="T86" s="353"/>
      <c r="U86" s="135" t="s">
        <v>99</v>
      </c>
      <c r="V86" s="43"/>
      <c r="W86" s="49"/>
      <c r="X86" s="49"/>
      <c r="Y86" s="49"/>
      <c r="Z86" s="49"/>
    </row>
    <row r="87" spans="1:26" s="4" customFormat="1" ht="12.75">
      <c r="A87" s="325" t="s">
        <v>29</v>
      </c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7"/>
      <c r="M87" s="117">
        <v>380</v>
      </c>
      <c r="N87" s="321">
        <f>IF('Для розрахунків'!N87:P87=0,"-",'Для розрахунків'!N87:P87)</f>
        <v>387489</v>
      </c>
      <c r="O87" s="321"/>
      <c r="P87" s="321"/>
      <c r="Q87" s="317">
        <f>IF('Для розрахунків'!Q87:U87=0,"-",'Для розрахунків'!Q87:U87)</f>
        <v>394406</v>
      </c>
      <c r="R87" s="317"/>
      <c r="S87" s="317"/>
      <c r="T87" s="317"/>
      <c r="U87" s="317"/>
      <c r="V87" s="41"/>
      <c r="W87" s="49"/>
      <c r="X87" s="49"/>
      <c r="Y87" s="49"/>
      <c r="Z87" s="49"/>
    </row>
    <row r="88" spans="1:26" s="4" customFormat="1" ht="12.75">
      <c r="A88" s="328" t="s">
        <v>118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30"/>
      <c r="M88" s="106"/>
      <c r="N88" s="321"/>
      <c r="O88" s="321"/>
      <c r="P88" s="321"/>
      <c r="Q88" s="317"/>
      <c r="R88" s="317"/>
      <c r="S88" s="317"/>
      <c r="T88" s="317"/>
      <c r="U88" s="317"/>
      <c r="V88" s="41"/>
      <c r="W88" s="49"/>
      <c r="X88" s="49"/>
      <c r="Y88" s="49"/>
      <c r="Z88" s="49"/>
    </row>
    <row r="89" spans="1:22" s="49" customFormat="1" ht="12.75">
      <c r="A89" s="341" t="s">
        <v>58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3"/>
      <c r="M89" s="106">
        <v>400</v>
      </c>
      <c r="N89" s="321" t="str">
        <f>IF('Для розрахунків'!N89:P89=0,"-",'Для розрахунків'!N89:P89)</f>
        <v>-</v>
      </c>
      <c r="O89" s="321"/>
      <c r="P89" s="321"/>
      <c r="Q89" s="317" t="str">
        <f>IF('Для розрахунків'!Q89:U89=0,"-",'Для розрахунків'!Q89:U89)</f>
        <v>-</v>
      </c>
      <c r="R89" s="317"/>
      <c r="S89" s="317"/>
      <c r="T89" s="317"/>
      <c r="U89" s="317"/>
      <c r="V89" s="41"/>
    </row>
    <row r="90" spans="1:22" s="49" customFormat="1" ht="12.75">
      <c r="A90" s="341" t="s">
        <v>59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3"/>
      <c r="M90" s="106">
        <v>410</v>
      </c>
      <c r="N90" s="321" t="str">
        <f>IF('Для розрахунків'!N90:P90=0,"-",'Для розрахунків'!N90:P90)</f>
        <v>-</v>
      </c>
      <c r="O90" s="321"/>
      <c r="P90" s="321"/>
      <c r="Q90" s="317" t="str">
        <f>IF('Для розрахунків'!Q90:U90=0,"-",'Для розрахунків'!Q90:U90)</f>
        <v>-</v>
      </c>
      <c r="R90" s="317"/>
      <c r="S90" s="317"/>
      <c r="T90" s="317"/>
      <c r="U90" s="317"/>
      <c r="V90" s="41"/>
    </row>
    <row r="91" spans="1:22" s="49" customFormat="1" ht="12.75">
      <c r="A91" s="318" t="s">
        <v>138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20"/>
      <c r="M91" s="106" t="s">
        <v>133</v>
      </c>
      <c r="N91" s="389" t="str">
        <f>IF('Для розрахунків'!N91:P91=0,"-",'Для розрахунків'!N91:P91)</f>
        <v>-</v>
      </c>
      <c r="O91" s="390"/>
      <c r="P91" s="391"/>
      <c r="Q91" s="317" t="str">
        <f>IF('Для розрахунків'!Q91:U91=0,"-",'Для розрахунків'!Q91:U91)</f>
        <v>-</v>
      </c>
      <c r="R91" s="317"/>
      <c r="S91" s="317"/>
      <c r="T91" s="317"/>
      <c r="U91" s="317"/>
      <c r="V91" s="41"/>
    </row>
    <row r="92" spans="1:22" s="49" customFormat="1" ht="12.75">
      <c r="A92" s="318" t="s">
        <v>139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20"/>
      <c r="M92" s="106" t="s">
        <v>134</v>
      </c>
      <c r="N92" s="136" t="str">
        <f>IF('Для розрахунків'!N92:P92=0,"-",'Для розрахунків'!N92:P92)</f>
        <v>(</v>
      </c>
      <c r="O92" s="128" t="str">
        <f>IF('Для розрахунків'!O92=0,"-",'Для розрахунків'!O92)</f>
        <v>-</v>
      </c>
      <c r="P92" s="137" t="s">
        <v>99</v>
      </c>
      <c r="Q92" s="138" t="str">
        <f>IF('Для розрахунків'!Q92:U92=0,"-",'Для розрахунків'!Q92:U92)</f>
        <v>(</v>
      </c>
      <c r="R92" s="352" t="str">
        <f>IF('Для розрахунків'!R92:T92=0,"-",'Для розрахунків'!R92:T92)</f>
        <v>-</v>
      </c>
      <c r="S92" s="353"/>
      <c r="T92" s="353"/>
      <c r="U92" s="139" t="s">
        <v>99</v>
      </c>
      <c r="V92" s="41"/>
    </row>
    <row r="93" spans="1:26" s="4" customFormat="1" ht="12.75">
      <c r="A93" s="318" t="s">
        <v>140</v>
      </c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20"/>
      <c r="M93" s="106" t="s">
        <v>135</v>
      </c>
      <c r="N93" s="321" t="str">
        <f>IF('Для розрахунків'!N93:P93=0,"-",'Для розрахунків'!N93:P93)</f>
        <v>-</v>
      </c>
      <c r="O93" s="321"/>
      <c r="P93" s="321"/>
      <c r="Q93" s="317" t="str">
        <f>IF('Для розрахунків'!Q93:U93=0,"-",'Для розрахунків'!Q93:U93)</f>
        <v>-</v>
      </c>
      <c r="R93" s="317"/>
      <c r="S93" s="317"/>
      <c r="T93" s="317"/>
      <c r="U93" s="317"/>
      <c r="V93" s="41"/>
      <c r="W93" s="49"/>
      <c r="X93" s="49"/>
      <c r="Y93" s="49"/>
      <c r="Z93" s="49"/>
    </row>
    <row r="94" spans="1:26" s="4" customFormat="1" ht="12.75">
      <c r="A94" s="318" t="s">
        <v>141</v>
      </c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20"/>
      <c r="M94" s="106" t="s">
        <v>136</v>
      </c>
      <c r="N94" s="321" t="str">
        <f>IF('Для розрахунків'!N94:P94=0,"-",'Для розрахунків'!N94:P94)</f>
        <v>-</v>
      </c>
      <c r="O94" s="321"/>
      <c r="P94" s="321"/>
      <c r="Q94" s="317" t="str">
        <f>IF('Для розрахунків'!Q94:U94=0,"-",'Для розрахунків'!Q94:U94)</f>
        <v>-</v>
      </c>
      <c r="R94" s="317"/>
      <c r="S94" s="317"/>
      <c r="T94" s="317"/>
      <c r="U94" s="317"/>
      <c r="V94" s="41"/>
      <c r="W94" s="49"/>
      <c r="X94" s="49"/>
      <c r="Y94" s="49"/>
      <c r="Z94" s="49"/>
    </row>
    <row r="95" spans="1:26" s="4" customFormat="1" ht="12.75">
      <c r="A95" s="368" t="s">
        <v>151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3"/>
      <c r="M95" s="106">
        <v>420</v>
      </c>
      <c r="N95" s="321" t="str">
        <f>IF('Для розрахунків'!N95:P95=0,"-",'Для розрахунків'!N95:P95)</f>
        <v>-</v>
      </c>
      <c r="O95" s="321"/>
      <c r="P95" s="321"/>
      <c r="Q95" s="317" t="str">
        <f>IF('Для розрахунків'!Q95:U95=0,"-",'Для розрахунків'!Q95:U95)</f>
        <v>-</v>
      </c>
      <c r="R95" s="317"/>
      <c r="S95" s="317"/>
      <c r="T95" s="317"/>
      <c r="U95" s="317"/>
      <c r="V95" s="41"/>
      <c r="W95" s="49"/>
      <c r="X95" s="49"/>
      <c r="Y95" s="49"/>
      <c r="Z95" s="49"/>
    </row>
    <row r="96" spans="1:26" s="4" customFormat="1" ht="12.75">
      <c r="A96" s="325" t="s">
        <v>46</v>
      </c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7"/>
      <c r="M96" s="117">
        <v>430</v>
      </c>
      <c r="N96" s="321" t="str">
        <f>IF('Для розрахунків'!N96:P96=0,"-",'Для розрахунків'!N96:P96)</f>
        <v>-</v>
      </c>
      <c r="O96" s="321"/>
      <c r="P96" s="321"/>
      <c r="Q96" s="317" t="str">
        <f>IF('Для розрахунків'!Q96:U96=0,"-",'Для розрахунків'!Q96:U96)</f>
        <v>-</v>
      </c>
      <c r="R96" s="317"/>
      <c r="S96" s="317"/>
      <c r="T96" s="317"/>
      <c r="U96" s="317"/>
      <c r="V96" s="41"/>
      <c r="W96" s="49"/>
      <c r="X96" s="49"/>
      <c r="Y96" s="49"/>
      <c r="Z96" s="49"/>
    </row>
    <row r="97" spans="1:26" s="4" customFormat="1" ht="12.75">
      <c r="A97" s="328" t="s">
        <v>60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30"/>
      <c r="M97" s="106"/>
      <c r="N97" s="321"/>
      <c r="O97" s="321"/>
      <c r="P97" s="321"/>
      <c r="Q97" s="317"/>
      <c r="R97" s="317"/>
      <c r="S97" s="317"/>
      <c r="T97" s="317"/>
      <c r="U97" s="317"/>
      <c r="V97" s="41"/>
      <c r="W97" s="49"/>
      <c r="X97" s="49"/>
      <c r="Y97" s="49"/>
      <c r="Z97" s="49"/>
    </row>
    <row r="98" spans="1:26" s="4" customFormat="1" ht="12.75">
      <c r="A98" s="341" t="s">
        <v>61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3"/>
      <c r="M98" s="106">
        <v>440</v>
      </c>
      <c r="N98" s="321" t="str">
        <f>IF('Для розрахунків'!N98:P98=0,"-",'Для розрахунків'!N98:P98)</f>
        <v>-</v>
      </c>
      <c r="O98" s="321"/>
      <c r="P98" s="321"/>
      <c r="Q98" s="317" t="str">
        <f>IF('Для розрахунків'!Q98:U98=0,"-",'Для розрахунків'!Q98:U98)</f>
        <v>-</v>
      </c>
      <c r="R98" s="317"/>
      <c r="S98" s="317"/>
      <c r="T98" s="317"/>
      <c r="U98" s="317"/>
      <c r="V98" s="41"/>
      <c r="W98" s="49"/>
      <c r="X98" s="49"/>
      <c r="Y98" s="49"/>
      <c r="Z98" s="49"/>
    </row>
    <row r="99" spans="1:26" s="4" customFormat="1" ht="12.75">
      <c r="A99" s="341" t="s">
        <v>62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3"/>
      <c r="M99" s="106">
        <v>450</v>
      </c>
      <c r="N99" s="321">
        <f>IF('Для розрахунків'!N99:P99=0,"-",'Для розрахунків'!N99:P99)</f>
        <v>38156</v>
      </c>
      <c r="O99" s="321"/>
      <c r="P99" s="321"/>
      <c r="Q99" s="317">
        <f>IF('Для розрахунків'!Q99:U99=0,"-",'Для розрахунків'!Q99:U99)</f>
        <v>38156</v>
      </c>
      <c r="R99" s="317"/>
      <c r="S99" s="317"/>
      <c r="T99" s="317"/>
      <c r="U99" s="317"/>
      <c r="V99" s="41"/>
      <c r="W99" s="49"/>
      <c r="X99" s="49"/>
      <c r="Y99" s="49"/>
      <c r="Z99" s="49"/>
    </row>
    <row r="100" spans="1:26" s="4" customFormat="1" ht="12.75">
      <c r="A100" s="341" t="s">
        <v>63</v>
      </c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3"/>
      <c r="M100" s="106">
        <v>460</v>
      </c>
      <c r="N100" s="321">
        <f>IF('Для розрахунків'!N100:P100=0,"-",'Для розрахунків'!N100:P100)</f>
        <v>1849</v>
      </c>
      <c r="O100" s="321"/>
      <c r="P100" s="321"/>
      <c r="Q100" s="317">
        <f>IF('Для розрахунків'!Q100:U100=0,"-",'Для розрахунків'!Q100:U100)</f>
        <v>1849</v>
      </c>
      <c r="R100" s="317"/>
      <c r="S100" s="317"/>
      <c r="T100" s="317"/>
      <c r="U100" s="317"/>
      <c r="V100" s="41"/>
      <c r="W100" s="49"/>
      <c r="X100" s="49"/>
      <c r="Y100" s="49"/>
      <c r="Z100" s="49"/>
    </row>
    <row r="101" spans="1:26" s="4" customFormat="1" ht="12.75">
      <c r="A101" s="341" t="s">
        <v>64</v>
      </c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3"/>
      <c r="M101" s="106">
        <v>470</v>
      </c>
      <c r="N101" s="321">
        <f>IF('Для розрахунків'!N101:P101=0,"-",'Для розрахунків'!N101:P101)</f>
        <v>2126</v>
      </c>
      <c r="O101" s="321"/>
      <c r="P101" s="321"/>
      <c r="Q101" s="317">
        <f>IF('Для розрахунків'!Q101:U101=0,"-",'Для розрахунків'!Q101:U101)</f>
        <v>2126</v>
      </c>
      <c r="R101" s="317"/>
      <c r="S101" s="317"/>
      <c r="T101" s="317"/>
      <c r="U101" s="317"/>
      <c r="V101" s="43"/>
      <c r="W101" s="49"/>
      <c r="X101" s="49"/>
      <c r="Y101" s="49"/>
      <c r="Z101" s="49"/>
    </row>
    <row r="102" spans="1:26" s="4" customFormat="1" ht="12.75">
      <c r="A102" s="325" t="s">
        <v>65</v>
      </c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7"/>
      <c r="M102" s="117">
        <v>480</v>
      </c>
      <c r="N102" s="321">
        <f>IF('Для розрахунків'!N102:P102=0,"-",'Для розрахунків'!N102:P102)</f>
        <v>42131</v>
      </c>
      <c r="O102" s="321"/>
      <c r="P102" s="321"/>
      <c r="Q102" s="317">
        <f>IF('Для розрахунків'!Q102:U102=0,"-",'Для розрахунків'!Q102:U102)</f>
        <v>42131</v>
      </c>
      <c r="R102" s="317"/>
      <c r="S102" s="317"/>
      <c r="T102" s="317"/>
      <c r="U102" s="317"/>
      <c r="V102" s="41"/>
      <c r="W102" s="49"/>
      <c r="X102" s="49"/>
      <c r="Y102" s="49"/>
      <c r="Z102" s="49"/>
    </row>
    <row r="103" spans="1:26" s="4" customFormat="1" ht="12.75">
      <c r="A103" s="328" t="s">
        <v>66</v>
      </c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30"/>
      <c r="M103" s="106"/>
      <c r="N103" s="321"/>
      <c r="O103" s="321"/>
      <c r="P103" s="321"/>
      <c r="Q103" s="317"/>
      <c r="R103" s="317"/>
      <c r="S103" s="317"/>
      <c r="T103" s="317"/>
      <c r="U103" s="317"/>
      <c r="V103" s="41"/>
      <c r="W103" s="49"/>
      <c r="X103" s="49"/>
      <c r="Y103" s="49"/>
      <c r="Z103" s="49"/>
    </row>
    <row r="104" spans="1:26" s="4" customFormat="1" ht="12.75">
      <c r="A104" s="341" t="s">
        <v>67</v>
      </c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3"/>
      <c r="M104" s="106">
        <v>500</v>
      </c>
      <c r="N104" s="321" t="str">
        <f>IF('Для розрахунків'!N104:P104=0,"-",'Для розрахунків'!N104:P104)</f>
        <v>-</v>
      </c>
      <c r="O104" s="321"/>
      <c r="P104" s="321"/>
      <c r="Q104" s="317">
        <f>IF('Для розрахунків'!Q104:U104=0,"-",'Для розрахунків'!Q104:U104)</f>
        <v>16000</v>
      </c>
      <c r="R104" s="317"/>
      <c r="S104" s="317"/>
      <c r="T104" s="317"/>
      <c r="U104" s="317"/>
      <c r="V104" s="41"/>
      <c r="W104" s="49"/>
      <c r="X104" s="49"/>
      <c r="Y104" s="49"/>
      <c r="Z104" s="49"/>
    </row>
    <row r="105" spans="1:26" s="4" customFormat="1" ht="12.75">
      <c r="A105" s="341" t="s">
        <v>68</v>
      </c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3"/>
      <c r="M105" s="106">
        <v>510</v>
      </c>
      <c r="N105" s="321" t="str">
        <f>IF('Для розрахунків'!N105:P105=0,"-",'Для розрахунків'!N105:P105)</f>
        <v>-</v>
      </c>
      <c r="O105" s="321"/>
      <c r="P105" s="321"/>
      <c r="Q105" s="317" t="str">
        <f>IF('Для розрахунків'!Q105:U105=0,"-",'Для розрахунків'!Q105:U105)</f>
        <v>-</v>
      </c>
      <c r="R105" s="317"/>
      <c r="S105" s="317"/>
      <c r="T105" s="317"/>
      <c r="U105" s="317"/>
      <c r="V105" s="41"/>
      <c r="W105" s="49"/>
      <c r="X105" s="49"/>
      <c r="Y105" s="49"/>
      <c r="Z105" s="49"/>
    </row>
    <row r="106" spans="1:26" s="4" customFormat="1" ht="12.75">
      <c r="A106" s="341" t="s">
        <v>69</v>
      </c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3"/>
      <c r="M106" s="106">
        <v>520</v>
      </c>
      <c r="N106" s="321" t="str">
        <f>IF('Для розрахунків'!N106:P106=0,"-",'Для розрахунків'!N106:P106)</f>
        <v>-</v>
      </c>
      <c r="O106" s="321"/>
      <c r="P106" s="321"/>
      <c r="Q106" s="317" t="str">
        <f>IF('Для розрахунків'!Q106:U106=0,"-",'Для розрахунків'!Q106:U106)</f>
        <v>-</v>
      </c>
      <c r="R106" s="317"/>
      <c r="S106" s="317"/>
      <c r="T106" s="317"/>
      <c r="U106" s="317"/>
      <c r="V106" s="41"/>
      <c r="W106" s="49"/>
      <c r="X106" s="49"/>
      <c r="Y106" s="49"/>
      <c r="Z106" s="49"/>
    </row>
    <row r="107" spans="1:26" s="4" customFormat="1" ht="12.75">
      <c r="A107" s="341" t="s">
        <v>70</v>
      </c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3"/>
      <c r="M107" s="106">
        <v>530</v>
      </c>
      <c r="N107" s="321">
        <f>IF('Для розрахунків'!N107:P107=0,"-",'Для розрахунків'!N107:P107)</f>
        <v>60514</v>
      </c>
      <c r="O107" s="321"/>
      <c r="P107" s="321"/>
      <c r="Q107" s="317">
        <f>IF('Для розрахунків'!Q107:U107=0,"-",'Для розрахунків'!Q107:U107)</f>
        <v>50814</v>
      </c>
      <c r="R107" s="317"/>
      <c r="S107" s="317"/>
      <c r="T107" s="317"/>
      <c r="U107" s="317"/>
      <c r="V107" s="41"/>
      <c r="W107" s="49"/>
      <c r="X107" s="49"/>
      <c r="Y107" s="49"/>
      <c r="Z107" s="49"/>
    </row>
    <row r="108" spans="1:26" s="4" customFormat="1" ht="12.75">
      <c r="A108" s="341" t="s">
        <v>71</v>
      </c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3"/>
      <c r="M108" s="106"/>
      <c r="N108" s="321" t="str">
        <f>IF('Для розрахунків'!N108:P108=0,"-",'Для розрахунків'!N108:P108)</f>
        <v>-</v>
      </c>
      <c r="O108" s="321"/>
      <c r="P108" s="321"/>
      <c r="Q108" s="317" t="str">
        <f>IF('Для розрахунків'!Q108:U108=0,"-",'Для розрахунків'!Q108:U108)</f>
        <v>-</v>
      </c>
      <c r="R108" s="317"/>
      <c r="S108" s="317"/>
      <c r="T108" s="317"/>
      <c r="U108" s="317"/>
      <c r="V108" s="41"/>
      <c r="W108" s="49"/>
      <c r="X108" s="49"/>
      <c r="Y108" s="49"/>
      <c r="Z108" s="49"/>
    </row>
    <row r="109" spans="1:26" s="4" customFormat="1" ht="12.75">
      <c r="A109" s="336" t="s">
        <v>72</v>
      </c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L109" s="334"/>
      <c r="M109" s="106">
        <v>540</v>
      </c>
      <c r="N109" s="321">
        <f>IF('Для розрахунків'!N109:P109=0,"-",'Для розрахунків'!N109:P109)</f>
        <v>29455</v>
      </c>
      <c r="O109" s="321"/>
      <c r="P109" s="321"/>
      <c r="Q109" s="317">
        <f>IF('Для розрахунків'!Q109:U109=0,"-",'Для розрахунків'!Q109:U109)</f>
        <v>29186</v>
      </c>
      <c r="R109" s="317"/>
      <c r="S109" s="317"/>
      <c r="T109" s="317"/>
      <c r="U109" s="317"/>
      <c r="V109" s="41"/>
      <c r="W109" s="49"/>
      <c r="X109" s="49"/>
      <c r="Y109" s="49"/>
      <c r="Z109" s="49"/>
    </row>
    <row r="110" spans="1:26" s="4" customFormat="1" ht="12.75">
      <c r="A110" s="336" t="s">
        <v>36</v>
      </c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4"/>
      <c r="M110" s="106">
        <v>550</v>
      </c>
      <c r="N110" s="321" t="str">
        <f>IF('Для розрахунків'!N110:P110=0,"-",'Для розрахунків'!N110:P110)</f>
        <v>-</v>
      </c>
      <c r="O110" s="321"/>
      <c r="P110" s="321"/>
      <c r="Q110" s="317" t="str">
        <f>IF('Для розрахунків'!Q110:U110=0,"-",'Для розрахунків'!Q110:U110)</f>
        <v>-</v>
      </c>
      <c r="R110" s="317"/>
      <c r="S110" s="317"/>
      <c r="T110" s="317"/>
      <c r="U110" s="317"/>
      <c r="V110" s="41"/>
      <c r="W110" s="49"/>
      <c r="X110" s="49"/>
      <c r="Y110" s="49"/>
      <c r="Z110" s="49"/>
    </row>
    <row r="111" spans="1:26" s="4" customFormat="1" ht="12.75">
      <c r="A111" s="336" t="s">
        <v>73</v>
      </c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4"/>
      <c r="M111" s="106">
        <v>560</v>
      </c>
      <c r="N111" s="321" t="str">
        <f>IF('Для розрахунків'!N111:P111=0,"-",'Для розрахунків'!N111:P111)</f>
        <v>-</v>
      </c>
      <c r="O111" s="321"/>
      <c r="P111" s="321"/>
      <c r="Q111" s="317" t="str">
        <f>IF('Для розрахунків'!Q111:U111=0,"-",'Для розрахунків'!Q111:U111)</f>
        <v>-</v>
      </c>
      <c r="R111" s="317"/>
      <c r="S111" s="317"/>
      <c r="T111" s="317"/>
      <c r="U111" s="317"/>
      <c r="V111" s="41"/>
      <c r="W111" s="49"/>
      <c r="X111" s="49"/>
      <c r="Y111" s="49"/>
      <c r="Z111" s="49"/>
    </row>
    <row r="112" spans="1:26" s="4" customFormat="1" ht="12.75">
      <c r="A112" s="336" t="s">
        <v>74</v>
      </c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4"/>
      <c r="M112" s="106">
        <v>570</v>
      </c>
      <c r="N112" s="321" t="str">
        <f>IF('Для розрахунків'!N112:P112=0,"-",'Для розрахунків'!N112:P112)</f>
        <v>-</v>
      </c>
      <c r="O112" s="321"/>
      <c r="P112" s="321"/>
      <c r="Q112" s="317" t="str">
        <f>IF('Для розрахунків'!Q112:U112=0,"-",'Для розрахунків'!Q112:U112)</f>
        <v>-</v>
      </c>
      <c r="R112" s="317"/>
      <c r="S112" s="317"/>
      <c r="T112" s="317"/>
      <c r="U112" s="317"/>
      <c r="V112" s="41"/>
      <c r="W112" s="49"/>
      <c r="X112" s="49"/>
      <c r="Y112" s="49"/>
      <c r="Z112" s="49"/>
    </row>
    <row r="113" spans="1:26" s="4" customFormat="1" ht="12.75">
      <c r="A113" s="336" t="s">
        <v>75</v>
      </c>
      <c r="B113" s="333"/>
      <c r="C113" s="333"/>
      <c r="D113" s="333"/>
      <c r="E113" s="333"/>
      <c r="F113" s="333"/>
      <c r="G113" s="333"/>
      <c r="H113" s="333"/>
      <c r="I113" s="333"/>
      <c r="J113" s="333"/>
      <c r="K113" s="333"/>
      <c r="L113" s="334"/>
      <c r="M113" s="106">
        <v>580</v>
      </c>
      <c r="N113" s="321" t="str">
        <f>IF('Для розрахунків'!N113:P113=0,"-",'Для розрахунків'!N113:P113)</f>
        <v>-</v>
      </c>
      <c r="O113" s="321"/>
      <c r="P113" s="321"/>
      <c r="Q113" s="317" t="str">
        <f>IF('Для розрахунків'!Q113:U113=0,"-",'Для розрахунків'!Q113:U113)</f>
        <v>-</v>
      </c>
      <c r="R113" s="317"/>
      <c r="S113" s="317"/>
      <c r="T113" s="317"/>
      <c r="U113" s="317"/>
      <c r="V113" s="41"/>
      <c r="W113" s="49"/>
      <c r="X113" s="49"/>
      <c r="Y113" s="49"/>
      <c r="Z113" s="49"/>
    </row>
    <row r="114" spans="1:22" s="144" customFormat="1" ht="25.5" customHeight="1">
      <c r="A114" s="336" t="s">
        <v>76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  <c r="L114" s="334"/>
      <c r="M114" s="106">
        <v>590</v>
      </c>
      <c r="N114" s="321" t="str">
        <f>IF('Для розрахунків'!N114:P114=0,"-",'Для розрахунків'!N114:P114)</f>
        <v>-</v>
      </c>
      <c r="O114" s="321"/>
      <c r="P114" s="321"/>
      <c r="Q114" s="317" t="str">
        <f>IF('Для розрахунків'!Q114:U114=0,"-",'Для розрахунків'!Q114:U114)</f>
        <v>-</v>
      </c>
      <c r="R114" s="317"/>
      <c r="S114" s="317"/>
      <c r="T114" s="317"/>
      <c r="U114" s="317"/>
      <c r="V114" s="42"/>
    </row>
    <row r="115" spans="1:26" s="4" customFormat="1" ht="12.75">
      <c r="A115" s="336" t="s">
        <v>39</v>
      </c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L115" s="334"/>
      <c r="M115" s="106">
        <v>600</v>
      </c>
      <c r="N115" s="321" t="str">
        <f>IF('Для розрахунків'!N115:P115=0,"-",'Для розрахунків'!N115:P115)</f>
        <v>-</v>
      </c>
      <c r="O115" s="321"/>
      <c r="P115" s="321"/>
      <c r="Q115" s="317" t="str">
        <f>IF('Для розрахунків'!Q115:U115=0,"-",'Для розрахунків'!Q115:U115)</f>
        <v>-</v>
      </c>
      <c r="R115" s="317"/>
      <c r="S115" s="317"/>
      <c r="T115" s="317"/>
      <c r="U115" s="317"/>
      <c r="V115" s="41"/>
      <c r="W115" s="49"/>
      <c r="X115" s="49"/>
      <c r="Y115" s="49"/>
      <c r="Z115" s="49"/>
    </row>
    <row r="116" spans="1:26" s="4" customFormat="1" ht="12.75">
      <c r="A116" s="318" t="s">
        <v>142</v>
      </c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20"/>
      <c r="M116" s="106" t="s">
        <v>137</v>
      </c>
      <c r="N116" s="321" t="str">
        <f>IF('Для розрахунків'!N116:P116=0,"-",'Для розрахунків'!N116:P116)</f>
        <v>-</v>
      </c>
      <c r="O116" s="321"/>
      <c r="P116" s="321"/>
      <c r="Q116" s="317" t="str">
        <f>IF('Для розрахунків'!Q116:U116=0,"-",'Для розрахунків'!Q116:U116)</f>
        <v>-</v>
      </c>
      <c r="R116" s="317"/>
      <c r="S116" s="317"/>
      <c r="T116" s="317"/>
      <c r="U116" s="317"/>
      <c r="V116" s="41"/>
      <c r="W116" s="49"/>
      <c r="X116" s="49"/>
      <c r="Y116" s="49"/>
      <c r="Z116" s="49"/>
    </row>
    <row r="117" spans="1:26" s="4" customFormat="1" ht="12.75">
      <c r="A117" s="341" t="s">
        <v>77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3"/>
      <c r="M117" s="106">
        <v>610</v>
      </c>
      <c r="N117" s="321">
        <f>IF('Для розрахунків'!N117:P117=0,"-",'Для розрахунків'!N117:P117)</f>
        <v>9611</v>
      </c>
      <c r="O117" s="321"/>
      <c r="P117" s="321"/>
      <c r="Q117" s="317">
        <f>IF('Для розрахунків'!Q117:U117=0,"-",'Для розрахунків'!Q117:U117)</f>
        <v>6728</v>
      </c>
      <c r="R117" s="317"/>
      <c r="S117" s="317"/>
      <c r="T117" s="317"/>
      <c r="U117" s="317"/>
      <c r="V117" s="43"/>
      <c r="W117" s="36"/>
      <c r="X117" s="36"/>
      <c r="Y117" s="36"/>
      <c r="Z117" s="36"/>
    </row>
    <row r="118" spans="1:26" s="4" customFormat="1" ht="12.75">
      <c r="A118" s="363" t="s">
        <v>78</v>
      </c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5"/>
      <c r="M118" s="159">
        <v>620</v>
      </c>
      <c r="N118" s="348">
        <f>IF('Для розрахунків'!N118:P118=0,"-",'Для розрахунків'!N118:P118)</f>
        <v>99580</v>
      </c>
      <c r="O118" s="348"/>
      <c r="P118" s="348"/>
      <c r="Q118" s="349">
        <f>IF('Для розрахунків'!Q118:U118=0,"-",'Для розрахунків'!Q118:U118)</f>
        <v>102728</v>
      </c>
      <c r="R118" s="349"/>
      <c r="S118" s="349"/>
      <c r="T118" s="349"/>
      <c r="U118" s="349"/>
      <c r="V118" s="43"/>
      <c r="W118" s="1"/>
      <c r="X118" s="1"/>
      <c r="Y118" s="1"/>
      <c r="Z118" s="1"/>
    </row>
    <row r="119" spans="1:21" s="152" customFormat="1" ht="12.75">
      <c r="A119" s="366" t="s">
        <v>79</v>
      </c>
      <c r="B119" s="366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165">
        <v>630</v>
      </c>
      <c r="N119" s="321" t="str">
        <f>IF('Для розрахунків'!N119:P119=0,"-",'Для розрахунків'!N119:P119)</f>
        <v>-</v>
      </c>
      <c r="O119" s="321"/>
      <c r="P119" s="321"/>
      <c r="Q119" s="317" t="str">
        <f>IF('Для розрахунків'!Q119:U119=0,"-",'Для розрахунків'!Q119:U119)</f>
        <v>-</v>
      </c>
      <c r="R119" s="317"/>
      <c r="S119" s="317"/>
      <c r="T119" s="317"/>
      <c r="U119" s="317"/>
    </row>
    <row r="120" spans="1:21" s="152" customFormat="1" ht="12.75">
      <c r="A120" s="367" t="s">
        <v>9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165">
        <v>640</v>
      </c>
      <c r="N120" s="321">
        <f>IF('Для розрахунків'!N120:P120=0,"-",'Для розрахунків'!N120:P120)</f>
        <v>529200</v>
      </c>
      <c r="O120" s="321"/>
      <c r="P120" s="321"/>
      <c r="Q120" s="317">
        <f>IF('Для розрахунків'!Q120:U120=0,"-",'Для розрахунків'!Q120:U120)</f>
        <v>539265</v>
      </c>
      <c r="R120" s="317"/>
      <c r="S120" s="317"/>
      <c r="T120" s="317"/>
      <c r="U120" s="317"/>
    </row>
    <row r="121" spans="1:3" s="152" customFormat="1" ht="12.75">
      <c r="A121" s="164"/>
      <c r="B121" s="164"/>
      <c r="C121" s="164"/>
    </row>
    <row r="122" spans="1:14" s="152" customFormat="1" ht="12.75">
      <c r="A122" s="155" t="s">
        <v>149</v>
      </c>
      <c r="D122" s="156"/>
      <c r="E122" s="156"/>
      <c r="F122" s="156"/>
      <c r="G122" s="156"/>
      <c r="H122" s="156"/>
      <c r="I122" s="156"/>
      <c r="J122" s="156"/>
      <c r="K122" s="156"/>
      <c r="L122" s="157"/>
      <c r="M122" s="157"/>
      <c r="N122" s="157"/>
    </row>
    <row r="123" spans="1:5" s="152" customFormat="1" ht="12.75">
      <c r="A123" s="155" t="s">
        <v>150</v>
      </c>
      <c r="D123" s="156"/>
      <c r="E123" s="156"/>
    </row>
    <row r="124" spans="1:5" s="152" customFormat="1" ht="12.75">
      <c r="A124" s="155"/>
      <c r="D124" s="156"/>
      <c r="E124" s="156"/>
    </row>
    <row r="125" spans="1:3" s="152" customFormat="1" ht="12.75">
      <c r="A125" s="233" t="s">
        <v>80</v>
      </c>
      <c r="B125" s="233"/>
      <c r="C125" s="233"/>
    </row>
    <row r="126" spans="1:26" s="71" customFormat="1" ht="12.75">
      <c r="A126" s="156"/>
      <c r="B126" s="156"/>
      <c r="C126" s="156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81"/>
      <c r="W126" s="1"/>
      <c r="X126" s="1"/>
      <c r="Y126" s="1"/>
      <c r="Z126" s="1"/>
    </row>
    <row r="127" spans="1:26" s="68" customFormat="1" ht="12.75">
      <c r="A127" s="156" t="s">
        <v>81</v>
      </c>
      <c r="B127" s="156"/>
      <c r="C127" s="156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69"/>
      <c r="W127" s="1"/>
      <c r="X127" s="1"/>
      <c r="Y127" s="1"/>
      <c r="Z127" s="1"/>
    </row>
    <row r="128" spans="1:26" s="68" customFormat="1" ht="12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1"/>
      <c r="N128" s="161"/>
      <c r="O128" s="89"/>
      <c r="P128" s="161"/>
      <c r="Q128" s="162"/>
      <c r="R128" s="161"/>
      <c r="S128" s="161"/>
      <c r="T128" s="90"/>
      <c r="U128" s="90"/>
      <c r="V128" s="69"/>
      <c r="W128" s="1"/>
      <c r="X128" s="1"/>
      <c r="Y128" s="1"/>
      <c r="Z128" s="1"/>
    </row>
    <row r="129" spans="1:26" s="68" customFormat="1" ht="12.75">
      <c r="A129" s="354"/>
      <c r="B129" s="354"/>
      <c r="C129" s="354"/>
      <c r="D129" s="359"/>
      <c r="E129" s="360"/>
      <c r="F129" s="360"/>
      <c r="G129" s="360"/>
      <c r="H129" s="360"/>
      <c r="I129" s="360"/>
      <c r="J129" s="360"/>
      <c r="K129" s="140"/>
      <c r="L129" s="355"/>
      <c r="M129" s="356"/>
      <c r="N129" s="356"/>
      <c r="O129" s="356"/>
      <c r="P129" s="356"/>
      <c r="Q129" s="162"/>
      <c r="R129" s="161"/>
      <c r="S129" s="161"/>
      <c r="T129" s="90"/>
      <c r="U129" s="90"/>
      <c r="V129" s="69"/>
      <c r="W129" s="1"/>
      <c r="X129" s="1"/>
      <c r="Y129" s="1"/>
      <c r="Z129" s="1"/>
    </row>
    <row r="130" spans="1:26" s="68" customFormat="1" ht="12.75">
      <c r="A130" s="163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60"/>
      <c r="M130" s="161"/>
      <c r="N130" s="161"/>
      <c r="O130" s="89"/>
      <c r="P130" s="161"/>
      <c r="Q130" s="162"/>
      <c r="R130" s="161"/>
      <c r="S130" s="161"/>
      <c r="T130" s="90"/>
      <c r="U130" s="90"/>
      <c r="V130" s="69"/>
      <c r="W130" s="1"/>
      <c r="X130" s="1"/>
      <c r="Y130" s="1"/>
      <c r="Z130" s="1"/>
    </row>
    <row r="131" spans="1:21" ht="12.75">
      <c r="A131" s="354"/>
      <c r="B131" s="354"/>
      <c r="C131" s="354"/>
      <c r="D131" s="354"/>
      <c r="E131" s="354"/>
      <c r="F131" s="361"/>
      <c r="G131" s="362"/>
      <c r="H131" s="362"/>
      <c r="I131" s="362"/>
      <c r="J131" s="362"/>
      <c r="K131" s="141"/>
      <c r="L131" s="357"/>
      <c r="M131" s="358"/>
      <c r="N131" s="358"/>
      <c r="O131" s="358"/>
      <c r="P131" s="358"/>
      <c r="Q131" s="162"/>
      <c r="R131" s="161"/>
      <c r="S131" s="161"/>
      <c r="T131" s="90"/>
      <c r="U131" s="90"/>
    </row>
    <row r="132" spans="1:21" ht="12.75">
      <c r="A132" s="163"/>
      <c r="B132" s="163"/>
      <c r="C132" s="163"/>
      <c r="D132" s="163"/>
      <c r="E132" s="163"/>
      <c r="F132" s="142"/>
      <c r="G132" s="142"/>
      <c r="H132" s="142"/>
      <c r="I132" s="142"/>
      <c r="J132" s="142"/>
      <c r="K132" s="142"/>
      <c r="L132" s="142"/>
      <c r="M132" s="143"/>
      <c r="N132" s="143"/>
      <c r="O132" s="143"/>
      <c r="P132" s="143"/>
      <c r="Q132" s="162"/>
      <c r="R132" s="161"/>
      <c r="S132" s="161"/>
      <c r="T132" s="90"/>
      <c r="U132" s="90"/>
    </row>
    <row r="133" spans="1:2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2"/>
      <c r="N133" s="102"/>
      <c r="O133" s="103"/>
      <c r="P133" s="102"/>
      <c r="Q133" s="104"/>
      <c r="R133" s="102"/>
      <c r="S133" s="102"/>
      <c r="T133" s="102"/>
      <c r="U133" s="102"/>
    </row>
    <row r="134" spans="1:2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2"/>
      <c r="N134" s="102"/>
      <c r="O134" s="103"/>
      <c r="P134" s="102"/>
      <c r="Q134" s="104"/>
      <c r="R134" s="102"/>
      <c r="S134" s="102"/>
      <c r="T134" s="102"/>
      <c r="U134" s="102"/>
    </row>
  </sheetData>
  <sheetProtection sheet="1" objects="1" scenarios="1" formatCells="0" formatColumns="0" formatRows="0"/>
  <mergeCells count="336">
    <mergeCell ref="W4:Z8"/>
    <mergeCell ref="W9:Z9"/>
    <mergeCell ref="R92:T92"/>
    <mergeCell ref="N84:P84"/>
    <mergeCell ref="Q84:U84"/>
    <mergeCell ref="Q19:U19"/>
    <mergeCell ref="M19:P19"/>
    <mergeCell ref="Q8:U8"/>
    <mergeCell ref="Q9:U9"/>
    <mergeCell ref="N21:P21"/>
    <mergeCell ref="A29:L29"/>
    <mergeCell ref="N91:P91"/>
    <mergeCell ref="N94:P94"/>
    <mergeCell ref="N93:P93"/>
    <mergeCell ref="N40:P40"/>
    <mergeCell ref="A52:L52"/>
    <mergeCell ref="A53:L53"/>
    <mergeCell ref="A54:L54"/>
    <mergeCell ref="A55:L55"/>
    <mergeCell ref="A48:L48"/>
    <mergeCell ref="N22:P22"/>
    <mergeCell ref="Q25:U25"/>
    <mergeCell ref="Q23:U23"/>
    <mergeCell ref="Q24:U24"/>
    <mergeCell ref="E17:J17"/>
    <mergeCell ref="G7:M7"/>
    <mergeCell ref="D4:M4"/>
    <mergeCell ref="A4:C4"/>
    <mergeCell ref="A5:B5"/>
    <mergeCell ref="C5:M5"/>
    <mergeCell ref="A7:F7"/>
    <mergeCell ref="J6:M6"/>
    <mergeCell ref="A6:I6"/>
    <mergeCell ref="A14:M14"/>
    <mergeCell ref="A23:L23"/>
    <mergeCell ref="A24:L24"/>
    <mergeCell ref="A25:L25"/>
    <mergeCell ref="N23:P23"/>
    <mergeCell ref="N25:P25"/>
    <mergeCell ref="N24:P24"/>
    <mergeCell ref="A21:L21"/>
    <mergeCell ref="N26:P26"/>
    <mergeCell ref="R27:T27"/>
    <mergeCell ref="N28:P28"/>
    <mergeCell ref="A22:L22"/>
    <mergeCell ref="Q28:U28"/>
    <mergeCell ref="Q21:U21"/>
    <mergeCell ref="Q22:U22"/>
    <mergeCell ref="A27:L27"/>
    <mergeCell ref="A28:L28"/>
    <mergeCell ref="Q31:U31"/>
    <mergeCell ref="R32:T32"/>
    <mergeCell ref="Q43:U43"/>
    <mergeCell ref="N42:P42"/>
    <mergeCell ref="N43:P43"/>
    <mergeCell ref="N41:P41"/>
    <mergeCell ref="Q41:U41"/>
    <mergeCell ref="N38:P38"/>
    <mergeCell ref="Q38:U38"/>
    <mergeCell ref="N37:P37"/>
    <mergeCell ref="A47:L47"/>
    <mergeCell ref="N47:P47"/>
    <mergeCell ref="N44:P44"/>
    <mergeCell ref="N31:P31"/>
    <mergeCell ref="N35:P35"/>
    <mergeCell ref="A45:L45"/>
    <mergeCell ref="A37:L37"/>
    <mergeCell ref="A38:L38"/>
    <mergeCell ref="N39:P39"/>
    <mergeCell ref="A34:L34"/>
    <mergeCell ref="Q47:U47"/>
    <mergeCell ref="N46:P46"/>
    <mergeCell ref="Q46:U46"/>
    <mergeCell ref="Q44:U44"/>
    <mergeCell ref="Q45:U45"/>
    <mergeCell ref="N45:P45"/>
    <mergeCell ref="A51:L51"/>
    <mergeCell ref="A39:L39"/>
    <mergeCell ref="A40:L40"/>
    <mergeCell ref="A44:L44"/>
    <mergeCell ref="A46:L46"/>
    <mergeCell ref="A41:L41"/>
    <mergeCell ref="A49:L49"/>
    <mergeCell ref="A50:L50"/>
    <mergeCell ref="A42:L42"/>
    <mergeCell ref="A43:L43"/>
    <mergeCell ref="A59:L59"/>
    <mergeCell ref="A60:L60"/>
    <mergeCell ref="A61:L61"/>
    <mergeCell ref="A56:L56"/>
    <mergeCell ref="A57:L57"/>
    <mergeCell ref="A58:L58"/>
    <mergeCell ref="A70:L70"/>
    <mergeCell ref="A62:L62"/>
    <mergeCell ref="A63:L63"/>
    <mergeCell ref="A64:L64"/>
    <mergeCell ref="A65:L65"/>
    <mergeCell ref="A67:L67"/>
    <mergeCell ref="A69:L69"/>
    <mergeCell ref="A66:L66"/>
    <mergeCell ref="A77:L77"/>
    <mergeCell ref="N74:P74"/>
    <mergeCell ref="A78:L78"/>
    <mergeCell ref="A79:L79"/>
    <mergeCell ref="N76:P76"/>
    <mergeCell ref="A74:L74"/>
    <mergeCell ref="A76:L76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5:L95"/>
    <mergeCell ref="A91:L91"/>
    <mergeCell ref="A92:L92"/>
    <mergeCell ref="A93:L93"/>
    <mergeCell ref="A94:L94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7:L117"/>
    <mergeCell ref="A118:L118"/>
    <mergeCell ref="A119:L119"/>
    <mergeCell ref="A120:L120"/>
    <mergeCell ref="A129:C129"/>
    <mergeCell ref="A131:E131"/>
    <mergeCell ref="L129:P129"/>
    <mergeCell ref="L131:P131"/>
    <mergeCell ref="D129:J129"/>
    <mergeCell ref="F131:J131"/>
    <mergeCell ref="N65:P65"/>
    <mergeCell ref="N66:P66"/>
    <mergeCell ref="N67:P67"/>
    <mergeCell ref="N69:P69"/>
    <mergeCell ref="N68:P68"/>
    <mergeCell ref="Q51:U51"/>
    <mergeCell ref="N52:P52"/>
    <mergeCell ref="Q52:U52"/>
    <mergeCell ref="N88:P88"/>
    <mergeCell ref="Q87:U87"/>
    <mergeCell ref="Q78:U78"/>
    <mergeCell ref="N83:P83"/>
    <mergeCell ref="Q83:U83"/>
    <mergeCell ref="N81:P81"/>
    <mergeCell ref="N64:P64"/>
    <mergeCell ref="N70:P70"/>
    <mergeCell ref="N78:P78"/>
    <mergeCell ref="N79:P79"/>
    <mergeCell ref="Q81:U81"/>
    <mergeCell ref="R85:T85"/>
    <mergeCell ref="R86:T86"/>
    <mergeCell ref="N89:P89"/>
    <mergeCell ref="N87:P87"/>
    <mergeCell ref="Q89:U89"/>
    <mergeCell ref="N53:P53"/>
    <mergeCell ref="Q53:U53"/>
    <mergeCell ref="N54:P54"/>
    <mergeCell ref="Q54:U54"/>
    <mergeCell ref="N82:P82"/>
    <mergeCell ref="Q82:U82"/>
    <mergeCell ref="N72:P72"/>
    <mergeCell ref="Q72:U72"/>
    <mergeCell ref="N73:P73"/>
    <mergeCell ref="Q73:U73"/>
    <mergeCell ref="Q55:U55"/>
    <mergeCell ref="N56:P56"/>
    <mergeCell ref="Q64:U64"/>
    <mergeCell ref="Q59:U59"/>
    <mergeCell ref="N60:P60"/>
    <mergeCell ref="Q62:U62"/>
    <mergeCell ref="R58:T58"/>
    <mergeCell ref="N63:P63"/>
    <mergeCell ref="Q48:U48"/>
    <mergeCell ref="N49:P49"/>
    <mergeCell ref="Q49:U49"/>
    <mergeCell ref="Q50:U50"/>
    <mergeCell ref="Q69:U69"/>
    <mergeCell ref="Q70:U70"/>
    <mergeCell ref="Q79:U79"/>
    <mergeCell ref="N80:P80"/>
    <mergeCell ref="Q80:U80"/>
    <mergeCell ref="Q76:U76"/>
    <mergeCell ref="N77:P77"/>
    <mergeCell ref="Q77:U77"/>
    <mergeCell ref="Q74:U74"/>
    <mergeCell ref="N71:P71"/>
    <mergeCell ref="Q71:U71"/>
    <mergeCell ref="Q88:U88"/>
    <mergeCell ref="N99:P99"/>
    <mergeCell ref="Q99:U99"/>
    <mergeCell ref="N96:P96"/>
    <mergeCell ref="Q98:U98"/>
    <mergeCell ref="Q96:U96"/>
    <mergeCell ref="Q97:U97"/>
    <mergeCell ref="N97:P97"/>
    <mergeCell ref="Q95:U95"/>
    <mergeCell ref="Q102:U102"/>
    <mergeCell ref="N103:P103"/>
    <mergeCell ref="Q103:U103"/>
    <mergeCell ref="N90:P90"/>
    <mergeCell ref="N100:P100"/>
    <mergeCell ref="Q100:U100"/>
    <mergeCell ref="N101:P101"/>
    <mergeCell ref="Q101:U101"/>
    <mergeCell ref="Q90:U90"/>
    <mergeCell ref="N98:P98"/>
    <mergeCell ref="Q106:U106"/>
    <mergeCell ref="N107:P107"/>
    <mergeCell ref="Q107:U107"/>
    <mergeCell ref="N104:P104"/>
    <mergeCell ref="Q104:U104"/>
    <mergeCell ref="N105:P105"/>
    <mergeCell ref="Q105:U105"/>
    <mergeCell ref="Q110:U110"/>
    <mergeCell ref="N111:P111"/>
    <mergeCell ref="Q111:U111"/>
    <mergeCell ref="N108:P108"/>
    <mergeCell ref="Q108:U108"/>
    <mergeCell ref="N109:P109"/>
    <mergeCell ref="Q109:U109"/>
    <mergeCell ref="N110:P110"/>
    <mergeCell ref="W1:Z3"/>
    <mergeCell ref="N119:P119"/>
    <mergeCell ref="Q119:U119"/>
    <mergeCell ref="N120:P120"/>
    <mergeCell ref="Q120:U120"/>
    <mergeCell ref="N117:P117"/>
    <mergeCell ref="Q117:U117"/>
    <mergeCell ref="N118:P118"/>
    <mergeCell ref="Q118:U118"/>
    <mergeCell ref="N114:P114"/>
    <mergeCell ref="Q30:U30"/>
    <mergeCell ref="N30:P30"/>
    <mergeCell ref="N59:P59"/>
    <mergeCell ref="N55:P55"/>
    <mergeCell ref="N51:P51"/>
    <mergeCell ref="N48:P48"/>
    <mergeCell ref="N50:P50"/>
    <mergeCell ref="Q56:U56"/>
    <mergeCell ref="N57:P57"/>
    <mergeCell ref="Q57:U57"/>
    <mergeCell ref="Q26:U26"/>
    <mergeCell ref="A33:L33"/>
    <mergeCell ref="N33:P33"/>
    <mergeCell ref="Q33:U33"/>
    <mergeCell ref="A26:L26"/>
    <mergeCell ref="A31:L31"/>
    <mergeCell ref="A32:L32"/>
    <mergeCell ref="N29:P29"/>
    <mergeCell ref="Q29:U29"/>
    <mergeCell ref="A30:L30"/>
    <mergeCell ref="Q39:U39"/>
    <mergeCell ref="Q40:U40"/>
    <mergeCell ref="Q42:U42"/>
    <mergeCell ref="Q37:U37"/>
    <mergeCell ref="A36:L36"/>
    <mergeCell ref="A35:L35"/>
    <mergeCell ref="R36:T36"/>
    <mergeCell ref="N34:P34"/>
    <mergeCell ref="Q35:U35"/>
    <mergeCell ref="Q34:U34"/>
    <mergeCell ref="Q68:U68"/>
    <mergeCell ref="A68:L68"/>
    <mergeCell ref="Q60:U60"/>
    <mergeCell ref="Q65:U65"/>
    <mergeCell ref="Q66:U66"/>
    <mergeCell ref="Q63:U63"/>
    <mergeCell ref="N61:P61"/>
    <mergeCell ref="Q61:U61"/>
    <mergeCell ref="N62:P62"/>
    <mergeCell ref="Q67:U67"/>
    <mergeCell ref="N116:P116"/>
    <mergeCell ref="A73:L73"/>
    <mergeCell ref="A71:L71"/>
    <mergeCell ref="A72:L72"/>
    <mergeCell ref="N115:P115"/>
    <mergeCell ref="N112:P112"/>
    <mergeCell ref="N113:P113"/>
    <mergeCell ref="N106:P106"/>
    <mergeCell ref="N102:P102"/>
    <mergeCell ref="N95:P95"/>
    <mergeCell ref="A125:C125"/>
    <mergeCell ref="Q116:U116"/>
    <mergeCell ref="Q91:U91"/>
    <mergeCell ref="Q93:U93"/>
    <mergeCell ref="Q94:U94"/>
    <mergeCell ref="Q114:U114"/>
    <mergeCell ref="Q115:U115"/>
    <mergeCell ref="Q112:U112"/>
    <mergeCell ref="Q113:U113"/>
    <mergeCell ref="A116:L116"/>
    <mergeCell ref="Q5:U5"/>
    <mergeCell ref="Q4:U4"/>
    <mergeCell ref="A12:M12"/>
    <mergeCell ref="Q13:R13"/>
    <mergeCell ref="A13:M13"/>
    <mergeCell ref="Q10:U10"/>
    <mergeCell ref="Q6:U6"/>
    <mergeCell ref="Q7:U7"/>
    <mergeCell ref="A8:F8"/>
    <mergeCell ref="G8:M8"/>
    <mergeCell ref="L1:U1"/>
    <mergeCell ref="Q2:U2"/>
    <mergeCell ref="M3:O3"/>
    <mergeCell ref="Q3:R3"/>
    <mergeCell ref="T3:U3"/>
    <mergeCell ref="Q14:R14"/>
    <mergeCell ref="A9:F9"/>
    <mergeCell ref="G9:M9"/>
    <mergeCell ref="A10:E10"/>
    <mergeCell ref="G10:M10"/>
    <mergeCell ref="A11:B11"/>
    <mergeCell ref="C11:M11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hmoe</cp:lastModifiedBy>
  <cp:lastPrinted>2012-07-25T07:05:14Z</cp:lastPrinted>
  <dcterms:created xsi:type="dcterms:W3CDTF">2006-11-10T08:57:46Z</dcterms:created>
  <dcterms:modified xsi:type="dcterms:W3CDTF">2012-07-25T08:30:15Z</dcterms:modified>
  <cp:category/>
  <cp:version/>
  <cp:contentType/>
  <cp:contentStatus/>
</cp:coreProperties>
</file>